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90" windowWidth="19230" windowHeight="4635"/>
  </bookViews>
  <sheets>
    <sheet name="INV (2)" sheetId="18" r:id="rId1"/>
    <sheet name="MO (2)" sheetId="19" r:id="rId2"/>
    <sheet name="CIF (2)" sheetId="21" r:id="rId3"/>
    <sheet name="variac" sheetId="9" state="hidden" r:id="rId4"/>
    <sheet name="hoja d ordenes (2)" sheetId="22" r:id="rId5"/>
    <sheet name="Cs prim  (2)" sheetId="23" r:id="rId6"/>
    <sheet name="Edo del Cs &amp; Result (2)" sheetId="25" r:id="rId7"/>
    <sheet name="Mayor Tab2 (2)" sheetId="27" r:id="rId8"/>
  </sheets>
  <externalReferences>
    <externalReference r:id="rId9"/>
  </externalReferences>
  <definedNames>
    <definedName name="Dept_prodc1">[1]Datos!$B$47</definedName>
    <definedName name="Dept_prodc2">[1]Datos!$B$48</definedName>
    <definedName name="Dept_prodc3">[1]Datos!$B$49</definedName>
    <definedName name="Z_5DC53398_E0DE_428E_844E_92A11D73DDB4_.wvu.PrintArea" localSheetId="2" hidden="1">'CIF (2)'!$A$1:$J$88</definedName>
    <definedName name="Z_5DC53398_E0DE_428E_844E_92A11D73DDB4_.wvu.PrintArea" localSheetId="0" hidden="1">'INV (2)'!$A$1:$K$40</definedName>
    <definedName name="Z_5DC53398_E0DE_428E_844E_92A11D73DDB4_.wvu.PrintArea" localSheetId="1" hidden="1">'MO (2)'!$A$1:$I$34</definedName>
  </definedNames>
  <calcPr calcId="144525"/>
  <customWorkbookViews>
    <customWorkbookView name="Irma Damián - Personal View" guid="{5DC53398-E0DE-428E-844E-92A11D73DDB4}" mergeInterval="0" personalView="1" includeHiddenRowCol="0" maximized="1" windowWidth="1024" windowHeight="582" tabRatio="902" activeSheetId="17"/>
  </customWorkbookViews>
</workbook>
</file>

<file path=xl/calcChain.xml><?xml version="1.0" encoding="utf-8"?>
<calcChain xmlns="http://schemas.openxmlformats.org/spreadsheetml/2006/main">
  <c r="F5" i="9" l="1"/>
  <c r="E5" i="9"/>
  <c r="C26" i="9" l="1"/>
  <c r="A24" i="9"/>
  <c r="D5" i="9" l="1"/>
  <c r="F4" i="9"/>
  <c r="E4" i="9"/>
  <c r="D4" i="9"/>
  <c r="F3" i="9"/>
  <c r="E3" i="9"/>
  <c r="D3" i="9"/>
  <c r="E6" i="9" l="1"/>
  <c r="F6" i="9"/>
  <c r="D6" i="9"/>
  <c r="F7" i="9" l="1"/>
  <c r="F8" i="9" s="1"/>
  <c r="E7" i="9"/>
  <c r="E8" i="9" s="1"/>
  <c r="D7" i="9"/>
  <c r="D8" i="9" s="1"/>
  <c r="G8" i="9" l="1"/>
  <c r="H8" i="9" s="1"/>
  <c r="H23" i="9" l="1"/>
  <c r="E23" i="9"/>
  <c r="F23" i="9"/>
  <c r="D23" i="9"/>
  <c r="G23" i="9" l="1"/>
  <c r="F15" i="9" l="1"/>
  <c r="E24" i="9" l="1"/>
  <c r="G24" i="9"/>
  <c r="E15" i="9"/>
  <c r="G15" i="9" s="1"/>
  <c r="G18" i="9" s="1"/>
  <c r="F24" i="9"/>
  <c r="D24" i="9" l="1"/>
  <c r="H18" i="9"/>
  <c r="I26" i="9"/>
  <c r="H24" i="9" l="1"/>
  <c r="I24" i="9" l="1"/>
  <c r="H25" i="9" s="1"/>
  <c r="H26" i="9" s="1"/>
  <c r="G25" i="9" l="1"/>
  <c r="G26" i="9" s="1"/>
  <c r="I25" i="9"/>
  <c r="F25" i="9"/>
  <c r="F26" i="9" s="1"/>
  <c r="E25" i="9"/>
  <c r="E26" i="9" s="1"/>
  <c r="D25" i="9"/>
  <c r="D26" i="9" s="1"/>
</calcChain>
</file>

<file path=xl/sharedStrings.xml><?xml version="1.0" encoding="utf-8"?>
<sst xmlns="http://schemas.openxmlformats.org/spreadsheetml/2006/main" count="552" uniqueCount="227">
  <si>
    <t>=</t>
  </si>
  <si>
    <t>Saldo al inicio</t>
  </si>
  <si>
    <t>Depreciación de maquinaria</t>
  </si>
  <si>
    <t xml:space="preserve">S u m a </t>
  </si>
  <si>
    <t>Taller Mecánico</t>
  </si>
  <si>
    <t>Servicios Generales</t>
  </si>
  <si>
    <t>N° de orden</t>
  </si>
  <si>
    <t>Concepto</t>
  </si>
  <si>
    <t>Total</t>
  </si>
  <si>
    <t>MOI</t>
  </si>
  <si>
    <t>Ventas</t>
  </si>
  <si>
    <t>Clientes</t>
  </si>
  <si>
    <t>Costo de Ventas</t>
  </si>
  <si>
    <t>COSTEO POR ORDENES</t>
  </si>
  <si>
    <t>Año</t>
  </si>
  <si>
    <t xml:space="preserve">Orden - Trabajo No. </t>
  </si>
  <si>
    <t>CLIENTE</t>
  </si>
  <si>
    <t>Fecha de inicio:</t>
  </si>
  <si>
    <t>Fecha de término:</t>
  </si>
  <si>
    <t>Fecha de recepción</t>
  </si>
  <si>
    <t>Requisición de materiales No.</t>
  </si>
  <si>
    <t>Parte No.</t>
  </si>
  <si>
    <t>Cantidad utilizada</t>
  </si>
  <si>
    <t>Costo unitario</t>
  </si>
  <si>
    <t>Costos totales</t>
  </si>
  <si>
    <t>Periodo que cubre</t>
  </si>
  <si>
    <t>Registro de tiempo de mano de obra No.</t>
  </si>
  <si>
    <t>Empleado No.</t>
  </si>
  <si>
    <t>Horas utilizadas</t>
  </si>
  <si>
    <t>Salario por hora</t>
  </si>
  <si>
    <t>Fecha</t>
  </si>
  <si>
    <t>Categoría del grupo de costos</t>
  </si>
  <si>
    <t>Base de asignación</t>
  </si>
  <si>
    <t>Unidades utilizadas de la base de asignación</t>
  </si>
  <si>
    <t>Tasa de la base de asignación</t>
  </si>
  <si>
    <t>MOD</t>
  </si>
  <si>
    <t>+</t>
  </si>
  <si>
    <t>Materiales directos disponibles</t>
  </si>
  <si>
    <t>-</t>
  </si>
  <si>
    <t>Costo de Artículos Terminados disponibles</t>
  </si>
  <si>
    <t>Inventario final de artículos terminados</t>
  </si>
  <si>
    <t>Estado del Costo de Producción y Ventas</t>
  </si>
  <si>
    <t>Utilidad Bruta</t>
  </si>
  <si>
    <t>Saldo</t>
  </si>
  <si>
    <t xml:space="preserve">Gastos Indirectos de la Producción </t>
  </si>
  <si>
    <t>Inventario inicial de producción en proceso</t>
  </si>
  <si>
    <t>Inventario final de producción en proceso</t>
  </si>
  <si>
    <t>Costo de los artículos o mercancías terminados</t>
  </si>
  <si>
    <t>Inventario inicial de artículos terminados</t>
  </si>
  <si>
    <t>Cortinas</t>
  </si>
  <si>
    <t>Unidades</t>
  </si>
  <si>
    <t>Costos</t>
  </si>
  <si>
    <t>Unitario</t>
  </si>
  <si>
    <t>Artículo o Materia Prima</t>
  </si>
  <si>
    <t>Compra 1</t>
  </si>
  <si>
    <t>Compra 2</t>
  </si>
  <si>
    <t>Compra 3</t>
  </si>
  <si>
    <t>Entrada</t>
  </si>
  <si>
    <t>Salida</t>
  </si>
  <si>
    <t>Existencia</t>
  </si>
  <si>
    <t>Debe</t>
  </si>
  <si>
    <t>Haber</t>
  </si>
  <si>
    <t>Importe</t>
  </si>
  <si>
    <t>Mét-Salida</t>
  </si>
  <si>
    <t>Costos Unitario</t>
  </si>
  <si>
    <t xml:space="preserve"> </t>
  </si>
  <si>
    <t>Gastos de operación</t>
  </si>
  <si>
    <t>Utilidad de Operación</t>
  </si>
  <si>
    <t>%</t>
  </si>
  <si>
    <t>Parcial</t>
  </si>
  <si>
    <t>Suma</t>
  </si>
  <si>
    <t>Saldos iniciales</t>
  </si>
  <si>
    <t>tela ahulada</t>
  </si>
  <si>
    <t>Mantenimiento</t>
  </si>
  <si>
    <t>metros</t>
  </si>
  <si>
    <t>tiempo (horas)</t>
  </si>
  <si>
    <t>Horas de la Mano de Obra Directa</t>
  </si>
  <si>
    <t>Importe real</t>
  </si>
  <si>
    <t xml:space="preserve">Tarifa real por hora </t>
  </si>
  <si>
    <t>Total de horas</t>
  </si>
  <si>
    <t>Importe de la variación en tarifa de MOD</t>
  </si>
  <si>
    <t>cancelación de las cuentas de resultados</t>
  </si>
  <si>
    <t>CIF</t>
  </si>
  <si>
    <t>Traspaso de la producción terminada</t>
  </si>
  <si>
    <t>Traspaso de la producción en proceso</t>
  </si>
  <si>
    <t>cancelación de CIF</t>
  </si>
  <si>
    <t>Maquinaria</t>
  </si>
  <si>
    <t>registro de la Utilidad del periodo</t>
  </si>
  <si>
    <t>Mano de Obra</t>
  </si>
  <si>
    <t>Total de Horas</t>
  </si>
  <si>
    <t>Tarifa real</t>
  </si>
  <si>
    <t>Horas trabajadas</t>
  </si>
  <si>
    <t>Tarifa estándar</t>
  </si>
  <si>
    <t>Costos Indirectos de Fabricación</t>
  </si>
  <si>
    <t>Variación Total</t>
  </si>
  <si>
    <t>Prorrateo a las Órdenes que se vendieron con base en el Costo de Venta.</t>
  </si>
  <si>
    <t>Impuestos y contribuciones de la nómina</t>
  </si>
  <si>
    <t>Vigilancia</t>
  </si>
  <si>
    <t xml:space="preserve">Aguinaldo y Prima Vacacional </t>
  </si>
  <si>
    <t>venta de órdenes</t>
  </si>
  <si>
    <t>Suma parcial</t>
  </si>
  <si>
    <t>=&gt; subaplicación</t>
  </si>
  <si>
    <t>Empleador</t>
  </si>
  <si>
    <t xml:space="preserve">Impuestos y retenciones al Personal </t>
  </si>
  <si>
    <t>Impuestos y Contribuciones por Pagar</t>
  </si>
  <si>
    <t>Empleados</t>
  </si>
  <si>
    <t>Nómina de Mano de Obra</t>
  </si>
  <si>
    <t>Información para la nómina</t>
  </si>
  <si>
    <t>Método de Valuación de Inventarios</t>
  </si>
  <si>
    <t>PEPS</t>
  </si>
  <si>
    <t>1. La Materia Prima Indirecta se utiliza sólo en el último Departamento de la producción.</t>
  </si>
  <si>
    <t>3. La depreciación se asigna con base en el valor de la maquinaria.</t>
  </si>
  <si>
    <t>B. Criterio, Beneficios Recibidos; Método de Asignación, Directo y Secuencial o Consecutivo.</t>
  </si>
  <si>
    <t>C. Criterio, Causa y Efecto; Método de Asignación,  Tasa de Costo Indirecto Presupuestada.</t>
  </si>
  <si>
    <t>1. Se realiza tomando como base las horas de MOD acumulada en cada uno de los centros de producción, distribuida en las diferentes órdenes de producción.</t>
  </si>
  <si>
    <t>2. Mano de Obra Indirecta se asigna con base en el número de empleados de cada Departamento de Servicio.</t>
  </si>
  <si>
    <t>Unidad de medida</t>
  </si>
  <si>
    <t xml:space="preserve">Tasa presupuestada de MOD por hora </t>
  </si>
  <si>
    <t>A. Criterio, Causa y Efecto; Método de Asignación, por Actividades a Tasa Única.</t>
  </si>
  <si>
    <t>Materia Prima Indirecta (MPI)</t>
  </si>
  <si>
    <t>Mano de Obra Indirecta (MOI)</t>
  </si>
  <si>
    <t>Celdas sólo para control de las capas del inventario</t>
  </si>
  <si>
    <t>Cédula 1</t>
  </si>
  <si>
    <t>Sueldos y Salarios por Pagar</t>
  </si>
  <si>
    <t>Cédula 2</t>
  </si>
  <si>
    <t>Cédula 3</t>
  </si>
  <si>
    <t>La siguiente tarjeta de almacén es para obtener el saldo final del inventario de Materia Prima Directa</t>
  </si>
  <si>
    <t>Total (Tasa Única)</t>
  </si>
  <si>
    <t>Realiza la asignación de Costos Indirectos de Fabricación, presupuestados, para cada uno de los incisos de manera ordenada verificando en todos los caso que el importe asignado sea el correcto</t>
  </si>
  <si>
    <t>A.1</t>
  </si>
  <si>
    <t>A.2</t>
  </si>
  <si>
    <t>A.3</t>
  </si>
  <si>
    <t>A.4</t>
  </si>
  <si>
    <t>Asignación de Costos Indirectos de Fabricación del Periodo a Todos los Departamentos, resumen</t>
  </si>
  <si>
    <t>TOTAL (Consecutivo)</t>
  </si>
  <si>
    <t>Asignación de Costos Indirectos de Fabricación del Periodo a los Departamentos Productivos.</t>
  </si>
  <si>
    <t>Asignación de Costos Indirectos de Fabricación del Periodo a las Ordenes de Producción.</t>
  </si>
  <si>
    <t>B.3</t>
  </si>
  <si>
    <t>B.2</t>
  </si>
  <si>
    <t>B.1</t>
  </si>
  <si>
    <t>Determinación de las tasas de asignación:</t>
  </si>
  <si>
    <t>Elaborar la hoja de costos de cada orden de trabajo para obtener el importe de: la Materia Prima Directa, la Mano de Obra Directa, los Costos Indirectos de Fabricación</t>
  </si>
  <si>
    <t>Cédula 4</t>
  </si>
  <si>
    <t>Costo de Fabricación de</t>
  </si>
  <si>
    <r>
      <t xml:space="preserve">Costo </t>
    </r>
    <r>
      <rPr>
        <b/>
        <u/>
        <sz val="10"/>
        <rFont val="Arial"/>
        <family val="2"/>
      </rPr>
      <t>Unitario</t>
    </r>
    <r>
      <rPr>
        <b/>
        <sz val="10"/>
        <rFont val="Arial"/>
        <family val="2"/>
      </rPr>
      <t xml:space="preserve"> de Fabricación de la Orden</t>
    </r>
  </si>
  <si>
    <t>Material empleado</t>
  </si>
  <si>
    <t>Suma total</t>
  </si>
  <si>
    <t>Determine el Costo Primo y el Costo de Conversión de cada Orden terminada</t>
  </si>
  <si>
    <t>Cédula 5</t>
  </si>
  <si>
    <t>Materia Prima Directa</t>
  </si>
  <si>
    <t>Mano de Obra Directa</t>
  </si>
  <si>
    <t>Costo Primo:</t>
  </si>
  <si>
    <t>Órdenes terminadas</t>
  </si>
  <si>
    <t>Costo de Conversión:</t>
  </si>
  <si>
    <t>Cédula 6</t>
  </si>
  <si>
    <t xml:space="preserve">Inventario inicial de Materia Prima Directa </t>
  </si>
  <si>
    <t xml:space="preserve">Compras netas de Materia Prima Directa </t>
  </si>
  <si>
    <t xml:space="preserve">Inventario final de Materia Prima Directa </t>
  </si>
  <si>
    <t>Materia Prima Directas utilizada</t>
  </si>
  <si>
    <t xml:space="preserve">    </t>
  </si>
  <si>
    <t xml:space="preserve"> -  Considere que el Inventario Inicial, el Inventario Final y las Compras de Materia Prima Directa se identificarán con el total Compañía ya que no se tiene claridad a que orden de producción corresponden.</t>
  </si>
  <si>
    <t>Costos de Manufactura incurridos en el periodo</t>
  </si>
  <si>
    <t>Costo de Manufactura totales</t>
  </si>
  <si>
    <t>En las tablas siguientes realiza el cálculo de las horas de Mano de Obra Directa y el importe de sueldos y salarios pagar durante el mes.</t>
  </si>
  <si>
    <t>Tasa Dep =</t>
  </si>
  <si>
    <t>Cédula 7</t>
  </si>
  <si>
    <t xml:space="preserve">Prepare el Estado del Costo de Producción y Ventas y Estado de Resultados del periodo, para cada Orden de Producción y para el total de la Compañía. Adicionalmente,  determine el importe del saldo final del inventario de artículos terminados. </t>
  </si>
  <si>
    <t>C V</t>
  </si>
  <si>
    <t>G Op</t>
  </si>
  <si>
    <t>Util Neta</t>
  </si>
  <si>
    <t>Inv MP</t>
  </si>
  <si>
    <t>Inv Pen P</t>
  </si>
  <si>
    <t>Inv Art. Term.</t>
  </si>
  <si>
    <t>Cap Social</t>
  </si>
  <si>
    <t>C por P</t>
  </si>
  <si>
    <t xml:space="preserve">Utiliza un renglón por cada registro contable y afecta a las cuentas que corresponden en las columnas de la matriz. </t>
  </si>
  <si>
    <t>Dep Acum Maq</t>
  </si>
  <si>
    <t>Util Ret</t>
  </si>
  <si>
    <t>Registro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</si>
  <si>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reg</t>
    </r>
  </si>
  <si>
    <t xml:space="preserve">Elabore el registro contable de las transacciones del mes hasta obtener el importe de la Utilidad Retenida. . </t>
  </si>
  <si>
    <t xml:space="preserve">Importe aplicado de MOD  </t>
  </si>
  <si>
    <t>Orden la asignar CIFs</t>
  </si>
  <si>
    <t>Depreciación del periodo</t>
  </si>
  <si>
    <t>Compra de MPI</t>
  </si>
  <si>
    <t>Aplicación a P en P de CIF</t>
  </si>
  <si>
    <t>Nota: ya están registrados los saldos iniciales, la compra de materia prima y el material empleado</t>
  </si>
  <si>
    <t>Aplicación a P en P de MOD</t>
  </si>
  <si>
    <t>Mayor Tabular</t>
  </si>
  <si>
    <t>Comprobación del Saldo de Inventarios</t>
  </si>
  <si>
    <t>Orden 107</t>
  </si>
  <si>
    <t>Orden 108</t>
  </si>
  <si>
    <t>Orden 109</t>
  </si>
  <si>
    <t>Depto. Corte</t>
  </si>
  <si>
    <t>Importe del Total de Horas</t>
  </si>
  <si>
    <t>Total de horas reales</t>
  </si>
  <si>
    <t>4. Los pagos de vigilancia se asignan con base en la superficie ocupada.</t>
  </si>
  <si>
    <t>Tasa de MOI =</t>
  </si>
  <si>
    <t>Número de empleados de los departamentos de servicios</t>
  </si>
  <si>
    <t>Para el cálculo del del importe de la Mano de Obra Indirecta (MOI) para cada Departamento de Servicios se requiere:</t>
  </si>
  <si>
    <t>Tasa de MOI</t>
  </si>
  <si>
    <t>Departamento de Corte</t>
  </si>
  <si>
    <t>1.- Taller Mecánico: por partes iguales a los centros productivos</t>
  </si>
  <si>
    <t>3.- Servicios Generales: por partes iguales entre los departamentos de producción y de servicios de la fábrica.</t>
  </si>
  <si>
    <t>Orden 110</t>
  </si>
  <si>
    <t>Orden 111</t>
  </si>
  <si>
    <t>Superficie</t>
  </si>
  <si>
    <t/>
  </si>
  <si>
    <t>Para el cálculo del del importe de la Depreciación de maquinaria para cada Departamento se requiere:</t>
  </si>
  <si>
    <t xml:space="preserve">Tasa </t>
  </si>
  <si>
    <t>Tasa Vig =</t>
  </si>
  <si>
    <t>Para el cálculo del del importe de la Vigilancia para cada Departamento se requiere:</t>
  </si>
  <si>
    <t xml:space="preserve">   P en P O 107</t>
  </si>
  <si>
    <t xml:space="preserve">   P en P O 108</t>
  </si>
  <si>
    <t xml:space="preserve">   P en P O 109</t>
  </si>
  <si>
    <t xml:space="preserve">   P en P O 110</t>
  </si>
  <si>
    <t xml:space="preserve">  P en P O 111</t>
  </si>
  <si>
    <t>Compra MPD tela ahulada</t>
  </si>
  <si>
    <t>Provisión para pago de Vigilancia</t>
  </si>
  <si>
    <t>N° de artículos cortinas plásticas</t>
  </si>
  <si>
    <t>Estado de Resultados</t>
  </si>
  <si>
    <t>Depto. Ensamble</t>
  </si>
  <si>
    <t>Depto. Terminado</t>
  </si>
  <si>
    <t>Departamento de Ensamble</t>
  </si>
  <si>
    <t>Departamento de Terminado</t>
  </si>
  <si>
    <t>2.- Mantenimiento: 10% para el Taller Mecánico; el 20% para el Departamento de Corte; el 70% en partes iguales para los otros departamentos productivos</t>
  </si>
  <si>
    <t>Sueldos y Salarios 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</si>
</sst>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_)"/>
    <numFmt numFmtId="170" formatCode="#,##0.0_);[Red]\(#,##0.0\)"/>
    <numFmt numFmtId="171" formatCode="#,##0.0;[Red]\-#,##0.0"/>
    <numFmt numFmtId="172" formatCode="&quot;$&quot;#,##0"/>
    <numFmt numFmtId="173" formatCode="_-&quot;$&quot;* #,##0_-;\-&quot;$&quot;* #,##0_-;_-&quot;$&quot;* &quot;-&quot;??_-;_-@_-"/>
    <numFmt numFmtId="174" formatCode="#,##0\ &quot;mts&quot;"/>
    <numFmt numFmtId="175" formatCode="#,##0\ &quot;hrs&quot;"/>
    <numFmt numFmtId="176" formatCode="0.0000"/>
    <numFmt numFmtId="177" formatCode="&quot;$&quot;#,##0.00&quot;/cortina&quot;"/>
    <numFmt numFmtId="178" formatCode="[$-409]mmm\-dd;@"/>
    <numFmt numFmtId="179" formatCode="_(* #,##0_);_(* \(#,##0\);_(* &quot;-&quot;??_);_(@_)"/>
    <numFmt numFmtId="180" formatCode="#,##0.0000;\-#,##0.0000"/>
    <numFmt numFmtId="181" formatCode="&quot;(&quot;0.00"/>
    <numFmt numFmtId="182" formatCode="_-[$€-2]* #,##0.00_-;\-[$€-2]* #,##0.00_-;_-[$€-2]* &quot;-&quot;??_-"/>
    <numFmt numFmtId="183" formatCode="#,##0\ &quot;  -&quot;"/>
    <numFmt numFmtId="184" formatCode="#,##0\ &quot;  =&quot;"/>
    <numFmt numFmtId="185" formatCode="#,##0\ &quot;hora&quot;"/>
    <numFmt numFmtId="186" formatCode="&quot;$&quot;#,##0.0000&quot;/mt&quot;"/>
    <numFmt numFmtId="187" formatCode="&quot;$&quot;#,##0.0000&quot;/&quot;"/>
    <numFmt numFmtId="188" formatCode="\-\ \ &quot;$&quot;#,##0\ \=;[Red]\-&quot;$&quot;#,##0\ \="/>
    <numFmt numFmtId="189" formatCode="&quot;$&quot;#,##0.00"/>
    <numFmt numFmtId="190" formatCode="0&quot; empl&quot;"/>
    <numFmt numFmtId="191" formatCode="&quot;$&quot;#,##0&quot;/empl&quot;"/>
    <numFmt numFmtId="192" formatCode="&quot;$&quot;#,##0.0000&quot;/ empl&quot;"/>
    <numFmt numFmtId="193" formatCode="&quot;$&quot;#,##0.0000&quot;/ $maq&quot;"/>
    <numFmt numFmtId="194" formatCode="&quot;$&quot;#,##0.0000&quot;/ m2&quot;"/>
    <numFmt numFmtId="195" formatCode="&quot;$&quot;#,##0.00&quot;/ $maq&quot;"/>
  </numFmts>
  <fonts count="4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b/>
      <sz val="11"/>
      <name val="Calibri"/>
      <family val="2"/>
      <scheme val="minor"/>
    </font>
    <font>
      <b/>
      <sz val="12"/>
      <color theme="3" tint="-0.499984740745262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4"/>
      <color rgb="FFFFFF66"/>
      <name val="Arial"/>
      <family val="2"/>
    </font>
    <font>
      <b/>
      <sz val="11"/>
      <color theme="9" tint="-0.24997711111789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0"/>
      <color rgb="FF3F3F76"/>
      <name val="Arial"/>
      <family val="2"/>
    </font>
    <font>
      <sz val="10"/>
      <color theme="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6" tint="0.79998168889431442"/>
      <name val="Arial"/>
      <family val="2"/>
    </font>
    <font>
      <sz val="9"/>
      <color rgb="FF0000FF"/>
      <name val="Arial"/>
      <family val="2"/>
    </font>
    <font>
      <b/>
      <i/>
      <sz val="10"/>
      <name val="Arial"/>
      <family val="2"/>
    </font>
    <font>
      <b/>
      <sz val="14"/>
      <color rgb="FFC00000"/>
      <name val="Calibri"/>
      <family val="2"/>
    </font>
    <font>
      <b/>
      <sz val="11"/>
      <color rgb="FFC00000"/>
      <name val="Calibri"/>
      <family val="2"/>
    </font>
    <font>
      <vertAlign val="superscript"/>
      <sz val="9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C2E2C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4506668294322"/>
      </left>
      <right style="thin">
        <color indexed="8"/>
      </right>
      <top style="thick">
        <color theme="3" tint="0.399945066682943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theme="3" tint="0.399945066682943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 style="thin">
        <color indexed="8"/>
      </right>
      <top style="thin">
        <color indexed="8"/>
      </top>
      <bottom style="thick">
        <color theme="3" tint="0.399945066682943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0.39994506668294322"/>
      </bottom>
      <diagonal/>
    </border>
    <border>
      <left style="thin">
        <color indexed="8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n">
        <color indexed="8"/>
      </left>
      <right style="thin">
        <color indexed="8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 style="thin">
        <color indexed="8"/>
      </right>
      <top style="thin">
        <color indexed="64"/>
      </top>
      <bottom style="thick">
        <color theme="3" tint="0.3999145481734672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0.39991454817346722"/>
      </bottom>
      <diagonal/>
    </border>
    <border>
      <left style="thin">
        <color indexed="8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ck">
        <color theme="3" tint="0.39994506668294322"/>
      </left>
      <right style="thin">
        <color indexed="8"/>
      </right>
      <top style="thick">
        <color theme="3" tint="0.399914548173467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theme="3" tint="0.399914548173467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theme="3" tint="0.39991454817346722"/>
      </top>
      <bottom style="thin">
        <color indexed="64"/>
      </bottom>
      <diagonal/>
    </border>
    <border>
      <left style="thin">
        <color indexed="64"/>
      </left>
      <right style="thick">
        <color theme="3" tint="0.39994506668294322"/>
      </right>
      <top style="thick">
        <color theme="3" tint="0.39991454817346722"/>
      </top>
      <bottom/>
      <diagonal/>
    </border>
    <border>
      <left style="thick">
        <color theme="3" tint="0.39994506668294322"/>
      </left>
      <right/>
      <top/>
      <bottom/>
      <diagonal/>
    </border>
  </borders>
  <cellStyleXfs count="34">
    <xf numFmtId="0" fontId="0" fillId="0" borderId="0"/>
    <xf numFmtId="40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1" fillId="0" borderId="0"/>
    <xf numFmtId="177" fontId="21" fillId="5" borderId="37"/>
    <xf numFmtId="0" fontId="25" fillId="0" borderId="0"/>
    <xf numFmtId="0" fontId="2" fillId="0" borderId="0"/>
    <xf numFmtId="0" fontId="27" fillId="7" borderId="0" applyNumberFormat="0" applyBorder="0" applyAlignment="0" applyProtection="0"/>
    <xf numFmtId="44" fontId="2" fillId="8" borderId="2" applyAlignment="0">
      <alignment horizontal="center"/>
    </xf>
    <xf numFmtId="3" fontId="24" fillId="12" borderId="0" applyNumberFormat="0" applyBorder="0" applyAlignment="0">
      <alignment horizontal="centerContinuous"/>
    </xf>
    <xf numFmtId="0" fontId="28" fillId="13" borderId="0" applyNumberFormat="0" applyBorder="0" applyAlignment="0"/>
    <xf numFmtId="0" fontId="19" fillId="10" borderId="0" applyNumberFormat="0" applyBorder="0" applyAlignment="0" applyProtection="0"/>
    <xf numFmtId="0" fontId="29" fillId="0" borderId="44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26" fillId="2" borderId="2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8" borderId="2"/>
    <xf numFmtId="0" fontId="30" fillId="8" borderId="45" applyNumberFormat="0" applyBorder="0" applyAlignment="0">
      <alignment horizontal="center"/>
    </xf>
    <xf numFmtId="182" fontId="31" fillId="0" borderId="0" applyFont="0" applyFill="0" applyBorder="0" applyAlignment="0" applyProtection="0"/>
    <xf numFmtId="0" fontId="32" fillId="4" borderId="36" applyNumberFormat="0" applyAlignment="0" applyProtection="0"/>
    <xf numFmtId="0" fontId="2" fillId="0" borderId="0"/>
    <xf numFmtId="0" fontId="2" fillId="9" borderId="43" applyNumberFormat="0" applyFont="0" applyAlignment="0" applyProtection="0"/>
    <xf numFmtId="0" fontId="1" fillId="9" borderId="43" applyNumberFormat="0" applyFont="0" applyAlignment="0" applyProtection="0"/>
    <xf numFmtId="0" fontId="26" fillId="11" borderId="0"/>
    <xf numFmtId="172" fontId="23" fillId="7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9" fontId="2" fillId="0" borderId="0" xfId="3" applyNumberFormat="1" applyFont="1" applyFill="1" applyAlignment="1" applyProtection="1">
      <alignment horizontal="center" vertical="center" wrapText="1"/>
    </xf>
    <xf numFmtId="8" fontId="2" fillId="0" borderId="0" xfId="3" applyNumberFormat="1" applyFont="1" applyAlignment="1" applyProtection="1">
      <alignment horizontal="centerContinuous"/>
    </xf>
    <xf numFmtId="6" fontId="2" fillId="0" borderId="42" xfId="0" applyNumberFormat="1" applyFont="1" applyBorder="1" applyAlignment="1">
      <alignment horizontal="center"/>
    </xf>
    <xf numFmtId="8" fontId="2" fillId="0" borderId="42" xfId="0" applyNumberFormat="1" applyFont="1" applyBorder="1"/>
    <xf numFmtId="8" fontId="2" fillId="0" borderId="42" xfId="0" applyNumberFormat="1" applyFont="1" applyBorder="1" applyAlignment="1">
      <alignment horizontal="center"/>
    </xf>
    <xf numFmtId="175" fontId="2" fillId="0" borderId="0" xfId="0" applyNumberFormat="1" applyFont="1"/>
    <xf numFmtId="0" fontId="2" fillId="0" borderId="0" xfId="0" applyFont="1" applyAlignment="1">
      <alignment horizontal="center" vertical="center"/>
    </xf>
    <xf numFmtId="183" fontId="2" fillId="0" borderId="0" xfId="3" applyNumberFormat="1" applyFont="1" applyAlignment="1">
      <alignment horizontal="left"/>
    </xf>
    <xf numFmtId="184" fontId="2" fillId="0" borderId="0" xfId="3" applyNumberFormat="1" applyFont="1" applyAlignment="1">
      <alignment horizontal="left"/>
    </xf>
    <xf numFmtId="6" fontId="2" fillId="0" borderId="0" xfId="3" applyNumberFormat="1" applyFont="1" applyAlignment="1" applyProtection="1">
      <alignment horizontal="centerContinuous"/>
    </xf>
    <xf numFmtId="6" fontId="2" fillId="0" borderId="0" xfId="0" applyNumberFormat="1" applyFont="1"/>
    <xf numFmtId="9" fontId="2" fillId="0" borderId="0" xfId="0" applyNumberFormat="1" applyFont="1" applyAlignment="1">
      <alignment horizontal="center"/>
    </xf>
    <xf numFmtId="6" fontId="2" fillId="0" borderId="0" xfId="0" applyNumberFormat="1" applyFont="1" applyBorder="1" applyAlignment="1">
      <alignment horizontal="center"/>
    </xf>
    <xf numFmtId="6" fontId="2" fillId="0" borderId="46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170" fontId="38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Fill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3" applyFont="1" applyFill="1" applyProtection="1">
      <protection hidden="1"/>
    </xf>
    <xf numFmtId="0" fontId="2" fillId="0" borderId="0" xfId="3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170" fontId="2" fillId="0" borderId="0" xfId="1" applyNumberFormat="1" applyFont="1" applyFill="1" applyProtection="1">
      <protection hidden="1"/>
    </xf>
    <xf numFmtId="170" fontId="2" fillId="0" borderId="0" xfId="1" applyNumberFormat="1" applyFont="1" applyProtection="1">
      <protection hidden="1"/>
    </xf>
    <xf numFmtId="40" fontId="2" fillId="0" borderId="0" xfId="1" applyFont="1" applyFill="1" applyProtection="1">
      <protection hidden="1"/>
    </xf>
    <xf numFmtId="37" fontId="2" fillId="0" borderId="0" xfId="0" applyNumberFormat="1" applyFont="1" applyFill="1" applyProtection="1">
      <protection hidden="1"/>
    </xf>
    <xf numFmtId="180" fontId="2" fillId="0" borderId="0" xfId="0" applyNumberFormat="1" applyFont="1" applyFill="1" applyProtection="1">
      <protection hidden="1"/>
    </xf>
    <xf numFmtId="170" fontId="34" fillId="0" borderId="0" xfId="1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5" fillId="0" borderId="9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Protection="1">
      <protection hidden="1"/>
    </xf>
    <xf numFmtId="170" fontId="2" fillId="0" borderId="0" xfId="1" applyNumberFormat="1" applyFont="1" applyFill="1" applyAlignment="1" applyProtection="1">
      <alignment horizontal="right"/>
      <protection hidden="1"/>
    </xf>
    <xf numFmtId="0" fontId="22" fillId="0" borderId="9" xfId="6" applyFont="1" applyFill="1" applyBorder="1" applyAlignment="1" applyProtection="1">
      <alignment horizontal="center"/>
      <protection hidden="1"/>
    </xf>
    <xf numFmtId="170" fontId="2" fillId="0" borderId="9" xfId="1" applyNumberFormat="1" applyFont="1" applyFill="1" applyBorder="1" applyProtection="1">
      <protection hidden="1"/>
    </xf>
    <xf numFmtId="170" fontId="2" fillId="0" borderId="0" xfId="1" applyNumberFormat="1" applyFont="1" applyFill="1" applyAlignment="1" applyProtection="1">
      <alignment horizontal="center"/>
      <protection hidden="1"/>
    </xf>
    <xf numFmtId="0" fontId="4" fillId="0" borderId="38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40" fontId="4" fillId="0" borderId="1" xfId="1" applyFont="1" applyFill="1" applyBorder="1" applyAlignment="1" applyProtection="1">
      <alignment horizontal="left"/>
      <protection hidden="1"/>
    </xf>
    <xf numFmtId="170" fontId="4" fillId="0" borderId="1" xfId="1" applyNumberFormat="1" applyFont="1" applyFill="1" applyBorder="1" applyAlignment="1" applyProtection="1">
      <alignment horizontal="center"/>
      <protection hidden="1"/>
    </xf>
    <xf numFmtId="170" fontId="4" fillId="0" borderId="11" xfId="1" applyNumberFormat="1" applyFont="1" applyFill="1" applyBorder="1" applyAlignment="1" applyProtection="1">
      <alignment horizontal="center"/>
      <protection hidden="1"/>
    </xf>
    <xf numFmtId="178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38" fontId="2" fillId="0" borderId="1" xfId="1" applyNumberFormat="1" applyFont="1" applyFill="1" applyBorder="1" applyProtection="1">
      <protection hidden="1"/>
    </xf>
    <xf numFmtId="40" fontId="2" fillId="0" borderId="1" xfId="1" applyNumberFormat="1" applyFont="1" applyFill="1" applyBorder="1" applyProtection="1">
      <protection hidden="1"/>
    </xf>
    <xf numFmtId="165" fontId="2" fillId="0" borderId="2" xfId="0" applyNumberFormat="1" applyFont="1" applyFill="1" applyBorder="1" applyProtection="1">
      <protection hidden="1"/>
    </xf>
    <xf numFmtId="40" fontId="2" fillId="0" borderId="10" xfId="1" applyNumberFormat="1" applyFont="1" applyFill="1" applyBorder="1" applyProtection="1">
      <protection hidden="1"/>
    </xf>
    <xf numFmtId="40" fontId="2" fillId="0" borderId="2" xfId="0" applyNumberFormat="1" applyFont="1" applyFill="1" applyBorder="1" applyProtection="1">
      <protection hidden="1"/>
    </xf>
    <xf numFmtId="164" fontId="2" fillId="0" borderId="0" xfId="0" applyNumberFormat="1" applyFont="1" applyBorder="1" applyProtection="1">
      <protection hidden="1"/>
    </xf>
    <xf numFmtId="0" fontId="2" fillId="0" borderId="38" xfId="0" applyFont="1" applyFill="1" applyBorder="1" applyAlignment="1" applyProtection="1">
      <alignment horizontal="left"/>
      <protection hidden="1"/>
    </xf>
    <xf numFmtId="171" fontId="2" fillId="0" borderId="1" xfId="1" applyNumberFormat="1" applyFont="1" applyFill="1" applyBorder="1" applyProtection="1">
      <protection hidden="1"/>
    </xf>
    <xf numFmtId="38" fontId="2" fillId="0" borderId="11" xfId="1" applyNumberFormat="1" applyFont="1" applyFill="1" applyBorder="1" applyProtection="1">
      <protection hidden="1"/>
    </xf>
    <xf numFmtId="0" fontId="4" fillId="0" borderId="49" xfId="0" applyFont="1" applyFill="1" applyBorder="1" applyAlignment="1" applyProtection="1">
      <alignment horizontal="left"/>
      <protection hidden="1"/>
    </xf>
    <xf numFmtId="171" fontId="2" fillId="0" borderId="50" xfId="1" applyNumberFormat="1" applyFont="1" applyFill="1" applyBorder="1" applyProtection="1">
      <protection hidden="1"/>
    </xf>
    <xf numFmtId="40" fontId="2" fillId="0" borderId="41" xfId="1" applyNumberFormat="1" applyFont="1" applyFill="1" applyBorder="1" applyProtection="1">
      <protection hidden="1"/>
    </xf>
    <xf numFmtId="40" fontId="2" fillId="0" borderId="51" xfId="1" applyNumberFormat="1" applyFont="1" applyFill="1" applyBorder="1" applyProtection="1">
      <protection hidden="1"/>
    </xf>
    <xf numFmtId="40" fontId="2" fillId="0" borderId="49" xfId="1" applyNumberFormat="1" applyFont="1" applyFill="1" applyBorder="1" applyProtection="1">
      <protection hidden="1"/>
    </xf>
    <xf numFmtId="40" fontId="4" fillId="0" borderId="49" xfId="1" applyNumberFormat="1" applyFont="1" applyFill="1" applyBorder="1" applyProtection="1">
      <protection hidden="1"/>
    </xf>
    <xf numFmtId="0" fontId="20" fillId="14" borderId="18" xfId="0" applyFont="1" applyFill="1" applyBorder="1" applyAlignment="1" applyProtection="1">
      <alignment horizontal="left"/>
      <protection hidden="1"/>
    </xf>
    <xf numFmtId="171" fontId="20" fillId="14" borderId="19" xfId="1" applyNumberFormat="1" applyFont="1" applyFill="1" applyBorder="1" applyProtection="1">
      <protection hidden="1"/>
    </xf>
    <xf numFmtId="40" fontId="20" fillId="14" borderId="16" xfId="1" applyNumberFormat="1" applyFont="1" applyFill="1" applyBorder="1" applyProtection="1">
      <protection hidden="1"/>
    </xf>
    <xf numFmtId="40" fontId="20" fillId="14" borderId="19" xfId="1" applyNumberFormat="1" applyFont="1" applyFill="1" applyBorder="1" applyProtection="1">
      <protection hidden="1"/>
    </xf>
    <xf numFmtId="165" fontId="20" fillId="14" borderId="20" xfId="0" applyNumberFormat="1" applyFont="1" applyFill="1" applyBorder="1" applyProtection="1">
      <protection hidden="1"/>
    </xf>
    <xf numFmtId="40" fontId="20" fillId="14" borderId="21" xfId="0" applyNumberFormat="1" applyFont="1" applyFill="1" applyBorder="1" applyProtection="1">
      <protection hidden="1"/>
    </xf>
    <xf numFmtId="0" fontId="20" fillId="0" borderId="0" xfId="0" applyFont="1" applyFill="1" applyProtection="1">
      <protection hidden="1"/>
    </xf>
    <xf numFmtId="0" fontId="20" fillId="14" borderId="22" xfId="0" applyFont="1" applyFill="1" applyBorder="1" applyAlignment="1" applyProtection="1">
      <alignment horizontal="left"/>
      <protection hidden="1"/>
    </xf>
    <xf numFmtId="171" fontId="36" fillId="14" borderId="23" xfId="1" applyNumberFormat="1" applyFont="1" applyFill="1" applyBorder="1" applyProtection="1">
      <protection hidden="1"/>
    </xf>
    <xf numFmtId="40" fontId="36" fillId="14" borderId="23" xfId="1" applyNumberFormat="1" applyFont="1" applyFill="1" applyBorder="1" applyProtection="1">
      <protection hidden="1"/>
    </xf>
    <xf numFmtId="165" fontId="36" fillId="14" borderId="24" xfId="0" applyNumberFormat="1" applyFont="1" applyFill="1" applyBorder="1" applyProtection="1">
      <protection hidden="1"/>
    </xf>
    <xf numFmtId="40" fontId="20" fillId="14" borderId="25" xfId="0" applyNumberFormat="1" applyFont="1" applyFill="1" applyBorder="1" applyProtection="1">
      <protection hidden="1"/>
    </xf>
    <xf numFmtId="0" fontId="2" fillId="0" borderId="48" xfId="0" applyFont="1" applyFill="1" applyBorder="1" applyAlignment="1" applyProtection="1">
      <alignment horizontal="left"/>
      <protection hidden="1"/>
    </xf>
    <xf numFmtId="171" fontId="2" fillId="0" borderId="34" xfId="1" applyNumberFormat="1" applyFont="1" applyFill="1" applyBorder="1" applyProtection="1">
      <protection hidden="1"/>
    </xf>
    <xf numFmtId="40" fontId="2" fillId="0" borderId="34" xfId="1" applyNumberFormat="1" applyFont="1" applyFill="1" applyBorder="1" applyProtection="1">
      <protection hidden="1"/>
    </xf>
    <xf numFmtId="165" fontId="2" fillId="0" borderId="35" xfId="0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171" fontId="2" fillId="0" borderId="3" xfId="1" applyNumberFormat="1" applyFont="1" applyFill="1" applyBorder="1" applyProtection="1">
      <protection hidden="1"/>
    </xf>
    <xf numFmtId="40" fontId="2" fillId="0" borderId="5" xfId="1" applyNumberFormat="1" applyFont="1" applyFill="1" applyBorder="1" applyProtection="1">
      <protection hidden="1"/>
    </xf>
    <xf numFmtId="40" fontId="2" fillId="0" borderId="2" xfId="1" applyNumberFormat="1" applyFont="1" applyFill="1" applyBorder="1" applyProtection="1">
      <protection hidden="1"/>
    </xf>
    <xf numFmtId="40" fontId="4" fillId="0" borderId="2" xfId="1" applyNumberFormat="1" applyFont="1" applyFill="1" applyBorder="1" applyProtection="1">
      <protection hidden="1"/>
    </xf>
    <xf numFmtId="40" fontId="2" fillId="0" borderId="14" xfId="0" applyNumberFormat="1" applyFont="1" applyFill="1" applyBorder="1" applyProtection="1">
      <protection hidden="1"/>
    </xf>
    <xf numFmtId="171" fontId="20" fillId="14" borderId="23" xfId="1" applyNumberFormat="1" applyFont="1" applyFill="1" applyBorder="1" applyProtection="1">
      <protection hidden="1"/>
    </xf>
    <xf numFmtId="40" fontId="20" fillId="14" borderId="23" xfId="1" applyNumberFormat="1" applyFont="1" applyFill="1" applyBorder="1" applyProtection="1">
      <protection hidden="1"/>
    </xf>
    <xf numFmtId="165" fontId="20" fillId="14" borderId="24" xfId="0" applyNumberFormat="1" applyFont="1" applyFill="1" applyBorder="1" applyProtection="1">
      <protection hidden="1"/>
    </xf>
    <xf numFmtId="171" fontId="2" fillId="0" borderId="2" xfId="1" applyNumberFormat="1" applyFont="1" applyFill="1" applyBorder="1" applyProtection="1">
      <protection hidden="1"/>
    </xf>
    <xf numFmtId="40" fontId="2" fillId="0" borderId="12" xfId="1" applyNumberFormat="1" applyFont="1" applyFill="1" applyBorder="1" applyProtection="1">
      <protection hidden="1"/>
    </xf>
    <xf numFmtId="40" fontId="2" fillId="0" borderId="15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4" fillId="0" borderId="38" xfId="0" applyFont="1" applyFill="1" applyBorder="1" applyAlignment="1" applyProtection="1">
      <alignment horizontal="left"/>
      <protection hidden="1"/>
    </xf>
    <xf numFmtId="171" fontId="17" fillId="0" borderId="13" xfId="1" applyNumberFormat="1" applyFont="1" applyFill="1" applyBorder="1" applyProtection="1">
      <protection hidden="1"/>
    </xf>
    <xf numFmtId="40" fontId="2" fillId="0" borderId="40" xfId="1" applyNumberFormat="1" applyFont="1" applyFill="1" applyBorder="1" applyProtection="1">
      <protection hidden="1"/>
    </xf>
    <xf numFmtId="40" fontId="4" fillId="0" borderId="34" xfId="1" applyNumberFormat="1" applyFont="1" applyFill="1" applyBorder="1" applyProtection="1">
      <protection hidden="1"/>
    </xf>
    <xf numFmtId="40" fontId="2" fillId="0" borderId="12" xfId="0" applyNumberFormat="1" applyFont="1" applyFill="1" applyBorder="1" applyProtection="1">
      <protection hidden="1"/>
    </xf>
    <xf numFmtId="0" fontId="20" fillId="14" borderId="27" xfId="0" applyFont="1" applyFill="1" applyBorder="1" applyAlignment="1" applyProtection="1">
      <alignment horizontal="left"/>
      <protection hidden="1"/>
    </xf>
    <xf numFmtId="171" fontId="20" fillId="14" borderId="11" xfId="1" applyNumberFormat="1" applyFont="1" applyFill="1" applyBorder="1" applyProtection="1">
      <protection hidden="1"/>
    </xf>
    <xf numFmtId="40" fontId="20" fillId="14" borderId="34" xfId="1" applyNumberFormat="1" applyFont="1" applyFill="1" applyBorder="1" applyProtection="1">
      <protection hidden="1"/>
    </xf>
    <xf numFmtId="40" fontId="20" fillId="14" borderId="11" xfId="1" applyNumberFormat="1" applyFont="1" applyFill="1" applyBorder="1" applyProtection="1">
      <protection hidden="1"/>
    </xf>
    <xf numFmtId="165" fontId="20" fillId="14" borderId="12" xfId="0" applyNumberFormat="1" applyFont="1" applyFill="1" applyBorder="1" applyProtection="1">
      <protection hidden="1"/>
    </xf>
    <xf numFmtId="165" fontId="20" fillId="14" borderId="35" xfId="0" applyNumberFormat="1" applyFont="1" applyFill="1" applyBorder="1" applyProtection="1">
      <protection hidden="1"/>
    </xf>
    <xf numFmtId="40" fontId="20" fillId="14" borderId="28" xfId="0" applyNumberFormat="1" applyFont="1" applyFill="1" applyBorder="1" applyProtection="1">
      <protection hidden="1"/>
    </xf>
    <xf numFmtId="0" fontId="20" fillId="14" borderId="29" xfId="0" applyFont="1" applyFill="1" applyBorder="1" applyAlignment="1" applyProtection="1">
      <alignment horizontal="left"/>
      <protection hidden="1"/>
    </xf>
    <xf numFmtId="171" fontId="20" fillId="14" borderId="30" xfId="1" applyNumberFormat="1" applyFont="1" applyFill="1" applyBorder="1" applyProtection="1">
      <protection hidden="1"/>
    </xf>
    <xf numFmtId="40" fontId="20" fillId="14" borderId="30" xfId="1" applyNumberFormat="1" applyFont="1" applyFill="1" applyBorder="1" applyProtection="1">
      <protection hidden="1"/>
    </xf>
    <xf numFmtId="165" fontId="20" fillId="14" borderId="31" xfId="0" applyNumberFormat="1" applyFont="1" applyFill="1" applyBorder="1" applyProtection="1">
      <protection hidden="1"/>
    </xf>
    <xf numFmtId="40" fontId="20" fillId="14" borderId="32" xfId="0" applyNumberFormat="1" applyFont="1" applyFill="1" applyBorder="1" applyProtection="1"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171" fontId="2" fillId="0" borderId="16" xfId="1" applyNumberFormat="1" applyFont="1" applyFill="1" applyBorder="1" applyProtection="1">
      <protection hidden="1"/>
    </xf>
    <xf numFmtId="40" fontId="2" fillId="0" borderId="16" xfId="1" applyNumberFormat="1" applyFont="1" applyFill="1" applyBorder="1" applyProtection="1">
      <protection hidden="1"/>
    </xf>
    <xf numFmtId="165" fontId="2" fillId="0" borderId="17" xfId="0" applyNumberFormat="1" applyFont="1" applyFill="1" applyBorder="1" applyProtection="1">
      <protection hidden="1"/>
    </xf>
    <xf numFmtId="40" fontId="2" fillId="0" borderId="17" xfId="0" applyNumberFormat="1" applyFont="1" applyFill="1" applyBorder="1" applyProtection="1">
      <protection hidden="1"/>
    </xf>
    <xf numFmtId="171" fontId="2" fillId="0" borderId="33" xfId="1" applyNumberFormat="1" applyFont="1" applyFill="1" applyBorder="1" applyProtection="1">
      <protection hidden="1"/>
    </xf>
    <xf numFmtId="40" fontId="2" fillId="0" borderId="39" xfId="1" applyNumberFormat="1" applyFont="1" applyFill="1" applyBorder="1" applyProtection="1">
      <protection hidden="1"/>
    </xf>
    <xf numFmtId="165" fontId="2" fillId="0" borderId="12" xfId="0" applyNumberFormat="1" applyFont="1" applyFill="1" applyBorder="1" applyProtection="1">
      <protection hidden="1"/>
    </xf>
    <xf numFmtId="40" fontId="2" fillId="0" borderId="11" xfId="1" applyNumberFormat="1" applyFont="1" applyFill="1" applyBorder="1" applyProtection="1">
      <protection hidden="1"/>
    </xf>
    <xf numFmtId="40" fontId="4" fillId="0" borderId="11" xfId="1" applyNumberFormat="1" applyFont="1" applyFill="1" applyBorder="1" applyProtection="1">
      <protection hidden="1"/>
    </xf>
    <xf numFmtId="171" fontId="2" fillId="0" borderId="19" xfId="1" applyNumberFormat="1" applyFont="1" applyFill="1" applyBorder="1" applyProtection="1">
      <protection hidden="1"/>
    </xf>
    <xf numFmtId="40" fontId="2" fillId="0" borderId="26" xfId="1" applyNumberFormat="1" applyFont="1" applyFill="1" applyBorder="1" applyProtection="1">
      <protection hidden="1"/>
    </xf>
    <xf numFmtId="40" fontId="2" fillId="0" borderId="19" xfId="1" applyNumberFormat="1" applyFont="1" applyFill="1" applyBorder="1" applyProtection="1">
      <protection hidden="1"/>
    </xf>
    <xf numFmtId="165" fontId="2" fillId="0" borderId="20" xfId="0" applyNumberFormat="1" applyFont="1" applyFill="1" applyBorder="1" applyProtection="1">
      <protection hidden="1"/>
    </xf>
    <xf numFmtId="40" fontId="2" fillId="0" borderId="21" xfId="0" applyNumberFormat="1" applyFont="1" applyFill="1" applyBorder="1" applyProtection="1">
      <protection hidden="1"/>
    </xf>
    <xf numFmtId="178" fontId="2" fillId="0" borderId="47" xfId="0" applyNumberFormat="1" applyFont="1" applyFill="1" applyBorder="1" applyAlignment="1" applyProtection="1">
      <alignment horizontal="center"/>
      <protection hidden="1"/>
    </xf>
    <xf numFmtId="40" fontId="2" fillId="0" borderId="52" xfId="1" applyNumberFormat="1" applyFont="1" applyFill="1" applyBorder="1" applyProtection="1">
      <protection hidden="1"/>
    </xf>
    <xf numFmtId="165" fontId="2" fillId="0" borderId="47" xfId="0" applyNumberFormat="1" applyFont="1" applyFill="1" applyBorder="1" applyProtection="1">
      <protection hidden="1"/>
    </xf>
    <xf numFmtId="40" fontId="2" fillId="0" borderId="47" xfId="0" applyNumberFormat="1" applyFont="1" applyFill="1" applyBorder="1" applyProtection="1">
      <protection hidden="1"/>
    </xf>
    <xf numFmtId="164" fontId="39" fillId="0" borderId="0" xfId="0" applyNumberFormat="1" applyFont="1" applyFill="1" applyBorder="1" applyProtection="1">
      <protection hidden="1"/>
    </xf>
    <xf numFmtId="0" fontId="20" fillId="14" borderId="53" xfId="0" applyFont="1" applyFill="1" applyBorder="1" applyAlignment="1" applyProtection="1">
      <alignment horizontal="left"/>
      <protection hidden="1"/>
    </xf>
    <xf numFmtId="171" fontId="20" fillId="14" borderId="54" xfId="1" applyNumberFormat="1" applyFont="1" applyFill="1" applyBorder="1" applyProtection="1">
      <protection hidden="1"/>
    </xf>
    <xf numFmtId="40" fontId="20" fillId="14" borderId="54" xfId="1" applyNumberFormat="1" applyFont="1" applyFill="1" applyBorder="1" applyProtection="1">
      <protection hidden="1"/>
    </xf>
    <xf numFmtId="165" fontId="20" fillId="14" borderId="55" xfId="0" applyNumberFormat="1" applyFont="1" applyFill="1" applyBorder="1" applyProtection="1">
      <protection hidden="1"/>
    </xf>
    <xf numFmtId="40" fontId="20" fillId="14" borderId="56" xfId="0" applyNumberFormat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38" fontId="8" fillId="0" borderId="0" xfId="1" applyNumberFormat="1" applyFont="1" applyFill="1" applyBorder="1" applyProtection="1">
      <protection hidden="1"/>
    </xf>
    <xf numFmtId="165" fontId="8" fillId="0" borderId="0" xfId="0" applyNumberFormat="1" applyFont="1" applyFill="1" applyBorder="1" applyProtection="1">
      <protection hidden="1"/>
    </xf>
    <xf numFmtId="170" fontId="8" fillId="0" borderId="0" xfId="1" applyNumberFormat="1" applyFont="1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40" fontId="2" fillId="0" borderId="0" xfId="1" applyFont="1" applyFill="1" applyAlignment="1" applyProtection="1">
      <alignment horizontal="center" vertical="center"/>
      <protection hidden="1"/>
    </xf>
    <xf numFmtId="17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40" fontId="2" fillId="0" borderId="0" xfId="1" applyFont="1" applyFill="1" applyBorder="1" applyAlignment="1" applyProtection="1">
      <alignment horizontal="center" vertical="center"/>
      <protection hidden="1"/>
    </xf>
    <xf numFmtId="40" fontId="2" fillId="0" borderId="0" xfId="1" applyFont="1" applyFill="1" applyBorder="1" applyProtection="1">
      <protection hidden="1"/>
    </xf>
    <xf numFmtId="7" fontId="4" fillId="0" borderId="0" xfId="1" applyNumberFormat="1" applyFont="1" applyFill="1" applyBorder="1" applyAlignment="1" applyProtection="1">
      <alignment horizontal="center" vertical="center"/>
      <protection hidden="1"/>
    </xf>
    <xf numFmtId="38" fontId="2" fillId="0" borderId="0" xfId="0" applyNumberFormat="1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8" fillId="0" borderId="0" xfId="3" applyFont="1" applyProtection="1">
      <protection hidden="1"/>
    </xf>
    <xf numFmtId="169" fontId="18" fillId="0" borderId="0" xfId="3" applyNumberFormat="1" applyFont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169" fontId="18" fillId="0" borderId="0" xfId="3" applyNumberFormat="1" applyFont="1" applyFill="1" applyAlignment="1" applyProtection="1">
      <alignment horizontal="center" vertical="center" wrapText="1"/>
      <protection hidden="1"/>
    </xf>
    <xf numFmtId="0" fontId="18" fillId="0" borderId="0" xfId="3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" fontId="18" fillId="0" borderId="0" xfId="3" applyNumberFormat="1" applyFont="1" applyFill="1" applyAlignment="1" applyProtection="1">
      <alignment horizontal="center"/>
      <protection hidden="1"/>
    </xf>
    <xf numFmtId="169" fontId="18" fillId="0" borderId="0" xfId="3" applyNumberFormat="1" applyFont="1" applyFill="1" applyAlignment="1" applyProtection="1">
      <alignment horizontal="right"/>
      <protection hidden="1"/>
    </xf>
    <xf numFmtId="175" fontId="18" fillId="0" borderId="42" xfId="0" applyNumberFormat="1" applyFont="1" applyBorder="1" applyAlignment="1" applyProtection="1">
      <alignment horizontal="center"/>
      <protection hidden="1"/>
    </xf>
    <xf numFmtId="175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3" applyFont="1" applyAlignment="1" applyProtection="1">
      <alignment horizontal="centerContinuous"/>
      <protection hidden="1"/>
    </xf>
    <xf numFmtId="169" fontId="2" fillId="0" borderId="0" xfId="3" applyNumberFormat="1" applyFont="1" applyFill="1" applyAlignment="1" applyProtection="1">
      <alignment horizontal="center" vertical="center" wrapText="1"/>
      <protection hidden="1"/>
    </xf>
    <xf numFmtId="172" fontId="18" fillId="0" borderId="0" xfId="3" applyNumberFormat="1" applyFont="1" applyAlignment="1" applyProtection="1">
      <alignment horizontal="center"/>
      <protection hidden="1"/>
    </xf>
    <xf numFmtId="172" fontId="18" fillId="0" borderId="6" xfId="3" applyNumberFormat="1" applyFont="1" applyBorder="1" applyAlignment="1" applyProtection="1">
      <alignment horizontal="center"/>
      <protection hidden="1"/>
    </xf>
    <xf numFmtId="169" fontId="18" fillId="0" borderId="0" xfId="3" applyNumberFormat="1" applyFont="1" applyAlignment="1" applyProtection="1">
      <alignment horizontal="centerContinuous"/>
      <protection hidden="1"/>
    </xf>
    <xf numFmtId="169" fontId="2" fillId="0" borderId="0" xfId="3" applyNumberFormat="1" applyFont="1" applyFill="1" applyAlignment="1" applyProtection="1">
      <alignment horizontal="center" wrapText="1"/>
      <protection hidden="1"/>
    </xf>
    <xf numFmtId="6" fontId="18" fillId="0" borderId="42" xfId="0" applyNumberFormat="1" applyFont="1" applyBorder="1" applyAlignment="1" applyProtection="1">
      <alignment horizontal="center"/>
      <protection hidden="1"/>
    </xf>
    <xf numFmtId="6" fontId="18" fillId="0" borderId="42" xfId="3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172" fontId="18" fillId="0" borderId="2" xfId="0" applyNumberFormat="1" applyFont="1" applyBorder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169" fontId="14" fillId="0" borderId="0" xfId="3" applyNumberFormat="1" applyFont="1" applyAlignment="1" applyProtection="1">
      <alignment horizontal="right" vertical="center" wrapText="1"/>
      <protection hidden="1"/>
    </xf>
    <xf numFmtId="169" fontId="6" fillId="0" borderId="0" xfId="3" applyNumberFormat="1" applyFont="1" applyAlignment="1" applyProtection="1">
      <alignment horizontal="center" vertical="center" wrapText="1"/>
      <protection hidden="1"/>
    </xf>
    <xf numFmtId="169" fontId="4" fillId="0" borderId="0" xfId="3" applyNumberFormat="1" applyFont="1" applyAlignment="1" applyProtection="1">
      <alignment horizontal="right" vertical="center"/>
      <protection hidden="1"/>
    </xf>
    <xf numFmtId="6" fontId="2" fillId="0" borderId="0" xfId="3" applyNumberFormat="1" applyFont="1" applyFill="1" applyBorder="1" applyAlignment="1" applyProtection="1">
      <alignment horizontal="center"/>
      <protection hidden="1"/>
    </xf>
    <xf numFmtId="6" fontId="2" fillId="0" borderId="0" xfId="0" applyNumberFormat="1" applyFont="1" applyBorder="1" applyAlignment="1" applyProtection="1">
      <alignment horizontal="center"/>
      <protection hidden="1"/>
    </xf>
    <xf numFmtId="169" fontId="2" fillId="0" borderId="0" xfId="3" applyNumberFormat="1" applyFont="1" applyAlignment="1" applyProtection="1">
      <alignment horizontal="right"/>
      <protection hidden="1"/>
    </xf>
    <xf numFmtId="6" fontId="18" fillId="0" borderId="42" xfId="3" applyNumberFormat="1" applyFont="1" applyFill="1" applyBorder="1" applyAlignment="1" applyProtection="1">
      <alignment horizontal="center" vertical="center"/>
      <protection hidden="1"/>
    </xf>
    <xf numFmtId="188" fontId="18" fillId="0" borderId="42" xfId="3" applyNumberFormat="1" applyFont="1" applyFill="1" applyBorder="1" applyAlignment="1" applyProtection="1">
      <alignment horizontal="center" vertical="center"/>
      <protection hidden="1"/>
    </xf>
    <xf numFmtId="6" fontId="5" fillId="0" borderId="42" xfId="3" applyNumberFormat="1" applyFont="1" applyFill="1" applyBorder="1" applyAlignment="1" applyProtection="1">
      <alignment horizontal="center" vertical="center"/>
      <protection hidden="1"/>
    </xf>
    <xf numFmtId="8" fontId="5" fillId="0" borderId="42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189" fontId="4" fillId="0" borderId="0" xfId="3" applyNumberFormat="1" applyFont="1" applyBorder="1" applyAlignment="1" applyProtection="1">
      <alignment horizontal="center"/>
      <protection hidden="1"/>
    </xf>
    <xf numFmtId="172" fontId="18" fillId="0" borderId="0" xfId="3" applyNumberFormat="1" applyFont="1" applyFill="1" applyAlignment="1" applyProtection="1">
      <alignment horizontal="center"/>
      <protection hidden="1"/>
    </xf>
    <xf numFmtId="172" fontId="18" fillId="0" borderId="6" xfId="3" applyNumberFormat="1" applyFont="1" applyFill="1" applyBorder="1" applyAlignment="1" applyProtection="1">
      <alignment horizontal="center"/>
      <protection hidden="1"/>
    </xf>
    <xf numFmtId="37" fontId="18" fillId="0" borderId="0" xfId="3" applyNumberFormat="1" applyFont="1" applyProtection="1">
      <protection hidden="1"/>
    </xf>
    <xf numFmtId="172" fontId="18" fillId="0" borderId="0" xfId="3" applyNumberFormat="1" applyFont="1" applyBorder="1" applyAlignment="1" applyProtection="1">
      <alignment horizontal="center" vertical="center"/>
      <protection hidden="1"/>
    </xf>
    <xf numFmtId="169" fontId="18" fillId="0" borderId="0" xfId="3" applyNumberFormat="1" applyFont="1" applyAlignment="1" applyProtection="1">
      <alignment horizontal="left"/>
      <protection hidden="1"/>
    </xf>
    <xf numFmtId="172" fontId="18" fillId="0" borderId="0" xfId="3" applyNumberFormat="1" applyFont="1" applyBorder="1" applyAlignment="1" applyProtection="1">
      <alignment horizontal="center"/>
      <protection hidden="1"/>
    </xf>
    <xf numFmtId="3" fontId="18" fillId="0" borderId="0" xfId="3" applyNumberFormat="1" applyFont="1" applyBorder="1" applyAlignment="1" applyProtection="1">
      <alignment horizontal="center"/>
      <protection hidden="1"/>
    </xf>
    <xf numFmtId="0" fontId="18" fillId="0" borderId="0" xfId="3" applyFont="1" applyBorder="1" applyProtection="1">
      <protection hidden="1"/>
    </xf>
    <xf numFmtId="170" fontId="34" fillId="0" borderId="0" xfId="1" applyNumberFormat="1" applyFont="1" applyFill="1" applyAlignment="1" applyProtection="1">
      <alignment vertical="center" wrapText="1"/>
      <protection hidden="1"/>
    </xf>
    <xf numFmtId="169" fontId="5" fillId="0" borderId="0" xfId="3" applyNumberFormat="1" applyFont="1" applyAlignment="1" applyProtection="1">
      <alignment horizontal="left" vertical="center"/>
      <protection hidden="1"/>
    </xf>
    <xf numFmtId="0" fontId="42" fillId="0" borderId="0" xfId="3" applyFont="1" applyProtection="1">
      <protection hidden="1"/>
    </xf>
    <xf numFmtId="169" fontId="35" fillId="0" borderId="0" xfId="3" applyNumberFormat="1" applyFont="1" applyBorder="1" applyAlignment="1" applyProtection="1">
      <alignment horizontal="left" vertical="center"/>
      <protection hidden="1"/>
    </xf>
    <xf numFmtId="0" fontId="18" fillId="0" borderId="0" xfId="3" applyFont="1" applyAlignment="1" applyProtection="1">
      <alignment horizontal="center"/>
      <protection hidden="1"/>
    </xf>
    <xf numFmtId="169" fontId="35" fillId="0" borderId="0" xfId="3" applyNumberFormat="1" applyFont="1" applyBorder="1" applyAlignment="1" applyProtection="1">
      <alignment horizontal="left"/>
      <protection hidden="1"/>
    </xf>
    <xf numFmtId="0" fontId="7" fillId="0" borderId="0" xfId="3" applyFont="1" applyProtection="1">
      <protection hidden="1"/>
    </xf>
    <xf numFmtId="0" fontId="7" fillId="0" borderId="0" xfId="3" applyFont="1" applyAlignment="1" applyProtection="1">
      <alignment vertical="center"/>
      <protection hidden="1"/>
    </xf>
    <xf numFmtId="169" fontId="35" fillId="0" borderId="0" xfId="3" applyNumberFormat="1" applyFont="1" applyAlignment="1" applyProtection="1">
      <alignment horizontal="left" vertical="center"/>
      <protection hidden="1"/>
    </xf>
    <xf numFmtId="169" fontId="18" fillId="0" borderId="0" xfId="3" applyNumberFormat="1" applyFont="1" applyBorder="1" applyAlignment="1" applyProtection="1">
      <alignment horizontal="center" vertical="center" wrapText="1"/>
      <protection hidden="1"/>
    </xf>
    <xf numFmtId="169" fontId="18" fillId="0" borderId="0" xfId="3" applyNumberFormat="1" applyFont="1" applyBorder="1" applyAlignment="1" applyProtection="1">
      <alignment vertical="center" wrapText="1"/>
      <protection hidden="1"/>
    </xf>
    <xf numFmtId="0" fontId="18" fillId="0" borderId="0" xfId="3" applyFont="1" applyAlignment="1" applyProtection="1">
      <alignment vertical="center"/>
      <protection hidden="1"/>
    </xf>
    <xf numFmtId="0" fontId="18" fillId="0" borderId="42" xfId="3" applyFont="1" applyBorder="1" applyProtection="1">
      <protection hidden="1"/>
    </xf>
    <xf numFmtId="169" fontId="18" fillId="0" borderId="42" xfId="3" applyNumberFormat="1" applyFont="1" applyBorder="1" applyAlignment="1" applyProtection="1">
      <alignment horizontal="center" vertical="center" wrapText="1"/>
      <protection hidden="1"/>
    </xf>
    <xf numFmtId="172" fontId="18" fillId="0" borderId="42" xfId="3" applyNumberFormat="1" applyFont="1" applyBorder="1" applyAlignment="1" applyProtection="1">
      <alignment horizontal="right" vertical="center"/>
      <protection hidden="1"/>
    </xf>
    <xf numFmtId="190" fontId="18" fillId="0" borderId="42" xfId="3" applyNumberFormat="1" applyFont="1" applyBorder="1" applyAlignment="1" applyProtection="1">
      <alignment horizontal="center" vertical="center"/>
      <protection hidden="1"/>
    </xf>
    <xf numFmtId="0" fontId="18" fillId="0" borderId="9" xfId="3" applyFont="1" applyBorder="1" applyProtection="1">
      <protection hidden="1"/>
    </xf>
    <xf numFmtId="169" fontId="18" fillId="0" borderId="9" xfId="3" applyNumberFormat="1" applyFont="1" applyBorder="1" applyAlignment="1" applyProtection="1">
      <alignment horizontal="center" vertical="center" wrapText="1"/>
      <protection hidden="1"/>
    </xf>
    <xf numFmtId="0" fontId="18" fillId="0" borderId="9" xfId="3" applyFont="1" applyBorder="1" applyAlignment="1" applyProtection="1">
      <alignment horizontal="right"/>
      <protection hidden="1"/>
    </xf>
    <xf numFmtId="191" fontId="18" fillId="0" borderId="9" xfId="3" applyNumberFormat="1" applyFont="1" applyFill="1" applyBorder="1" applyAlignment="1" applyProtection="1">
      <alignment vertical="center"/>
      <protection hidden="1"/>
    </xf>
    <xf numFmtId="169" fontId="18" fillId="0" borderId="0" xfId="3" applyNumberFormat="1" applyFont="1" applyBorder="1" applyAlignment="1" applyProtection="1">
      <alignment horizontal="right" vertical="center" wrapText="1"/>
      <protection hidden="1"/>
    </xf>
    <xf numFmtId="169" fontId="35" fillId="0" borderId="0" xfId="3" applyNumberFormat="1" applyFont="1" applyAlignment="1" applyProtection="1">
      <alignment horizontal="left"/>
      <protection hidden="1"/>
    </xf>
    <xf numFmtId="169" fontId="2" fillId="0" borderId="0" xfId="3" applyNumberFormat="1" applyFont="1" applyBorder="1" applyAlignment="1" applyProtection="1">
      <alignment vertical="center" wrapText="1"/>
      <protection hidden="1"/>
    </xf>
    <xf numFmtId="172" fontId="2" fillId="0" borderId="0" xfId="3" applyNumberFormat="1" applyFont="1" applyBorder="1" applyAlignment="1" applyProtection="1">
      <alignment horizontal="center" vertical="center"/>
      <protection hidden="1"/>
    </xf>
    <xf numFmtId="0" fontId="2" fillId="0" borderId="0" xfId="3" applyFont="1" applyAlignment="1" applyProtection="1">
      <alignment vertical="center"/>
      <protection hidden="1"/>
    </xf>
    <xf numFmtId="0" fontId="7" fillId="0" borderId="42" xfId="3" applyFont="1" applyBorder="1" applyProtection="1">
      <protection hidden="1"/>
    </xf>
    <xf numFmtId="0" fontId="18" fillId="0" borderId="42" xfId="3" applyFont="1" applyBorder="1" applyAlignment="1" applyProtection="1">
      <alignment vertical="center"/>
      <protection hidden="1"/>
    </xf>
    <xf numFmtId="0" fontId="18" fillId="0" borderId="42" xfId="0" applyFont="1" applyBorder="1" applyAlignment="1" applyProtection="1">
      <alignment horizontal="right" vertical="center"/>
      <protection hidden="1"/>
    </xf>
    <xf numFmtId="172" fontId="18" fillId="0" borderId="42" xfId="3" applyNumberFormat="1" applyFont="1" applyBorder="1" applyAlignment="1" applyProtection="1">
      <alignment horizontal="center" vertical="center"/>
      <protection hidden="1"/>
    </xf>
    <xf numFmtId="0" fontId="7" fillId="0" borderId="9" xfId="3" applyFont="1" applyBorder="1" applyProtection="1">
      <protection hidden="1"/>
    </xf>
    <xf numFmtId="195" fontId="18" fillId="0" borderId="9" xfId="3" applyNumberFormat="1" applyFont="1" applyFill="1" applyBorder="1" applyAlignment="1" applyProtection="1">
      <alignment horizontal="left" vertical="center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3" fontId="18" fillId="0" borderId="42" xfId="3" applyNumberFormat="1" applyFont="1" applyBorder="1" applyAlignment="1" applyProtection="1">
      <alignment horizontal="center" vertical="center"/>
      <protection hidden="1"/>
    </xf>
    <xf numFmtId="0" fontId="18" fillId="0" borderId="9" xfId="3" applyFont="1" applyBorder="1" applyAlignment="1" applyProtection="1">
      <alignment vertical="center"/>
      <protection hidden="1"/>
    </xf>
    <xf numFmtId="194" fontId="18" fillId="0" borderId="9" xfId="3" applyNumberFormat="1" applyFont="1" applyFill="1" applyBorder="1" applyAlignment="1" applyProtection="1">
      <alignment horizontal="left" vertical="center"/>
      <protection hidden="1"/>
    </xf>
    <xf numFmtId="169" fontId="5" fillId="0" borderId="0" xfId="3" applyNumberFormat="1" applyFont="1" applyAlignment="1" applyProtection="1">
      <alignment horizontal="centerContinuous" vertical="center"/>
      <protection hidden="1"/>
    </xf>
    <xf numFmtId="41" fontId="18" fillId="0" borderId="0" xfId="3" applyNumberFormat="1" applyFont="1" applyProtection="1">
      <protection hidden="1"/>
    </xf>
    <xf numFmtId="41" fontId="18" fillId="0" borderId="0" xfId="3" applyNumberFormat="1" applyFont="1" applyBorder="1" applyProtection="1">
      <protection hidden="1"/>
    </xf>
    <xf numFmtId="37" fontId="18" fillId="0" borderId="9" xfId="3" applyNumberFormat="1" applyFont="1" applyBorder="1" applyProtection="1">
      <protection hidden="1"/>
    </xf>
    <xf numFmtId="37" fontId="43" fillId="0" borderId="0" xfId="3" applyNumberFormat="1" applyFont="1" applyBorder="1" applyProtection="1">
      <protection hidden="1"/>
    </xf>
    <xf numFmtId="169" fontId="18" fillId="0" borderId="0" xfId="3" applyNumberFormat="1" applyFont="1" applyAlignment="1" applyProtection="1">
      <alignment horizontal="left" vertical="center"/>
      <protection hidden="1"/>
    </xf>
    <xf numFmtId="169" fontId="18" fillId="0" borderId="0" xfId="3" applyNumberFormat="1" applyFont="1" applyAlignment="1" applyProtection="1">
      <alignment vertical="center" wrapText="1"/>
      <protection hidden="1"/>
    </xf>
    <xf numFmtId="10" fontId="18" fillId="0" borderId="0" xfId="5" quotePrefix="1" applyNumberFormat="1" applyFont="1" applyBorder="1" applyProtection="1">
      <protection hidden="1"/>
    </xf>
    <xf numFmtId="166" fontId="18" fillId="3" borderId="0" xfId="3" applyNumberFormat="1" applyFont="1" applyFill="1" applyBorder="1" applyProtection="1">
      <protection hidden="1"/>
    </xf>
    <xf numFmtId="43" fontId="18" fillId="0" borderId="0" xfId="3" applyNumberFormat="1" applyFont="1" applyBorder="1" applyProtection="1">
      <protection hidden="1"/>
    </xf>
    <xf numFmtId="10" fontId="18" fillId="0" borderId="0" xfId="3" applyNumberFormat="1" applyFont="1" applyBorder="1" applyProtection="1">
      <protection hidden="1"/>
    </xf>
    <xf numFmtId="0" fontId="5" fillId="0" borderId="0" xfId="3" applyFont="1" applyProtection="1">
      <protection hidden="1"/>
    </xf>
    <xf numFmtId="37" fontId="5" fillId="0" borderId="0" xfId="3" applyNumberFormat="1" applyFont="1" applyProtection="1">
      <protection hidden="1"/>
    </xf>
    <xf numFmtId="169" fontId="18" fillId="0" borderId="0" xfId="3" applyNumberFormat="1" applyFont="1" applyProtection="1">
      <protection hidden="1"/>
    </xf>
    <xf numFmtId="41" fontId="18" fillId="0" borderId="9" xfId="3" applyNumberFormat="1" applyFont="1" applyBorder="1" applyProtection="1">
      <protection hidden="1"/>
    </xf>
    <xf numFmtId="37" fontId="18" fillId="0" borderId="6" xfId="3" applyNumberFormat="1" applyFont="1" applyBorder="1" applyProtection="1">
      <protection hidden="1"/>
    </xf>
    <xf numFmtId="41" fontId="18" fillId="0" borderId="6" xfId="3" applyNumberFormat="1" applyFont="1" applyBorder="1" applyProtection="1">
      <protection hidden="1"/>
    </xf>
    <xf numFmtId="37" fontId="5" fillId="0" borderId="6" xfId="3" applyNumberFormat="1" applyFont="1" applyBorder="1" applyProtection="1">
      <protection hidden="1"/>
    </xf>
    <xf numFmtId="41" fontId="5" fillId="0" borderId="6" xfId="3" applyNumberFormat="1" applyFont="1" applyBorder="1" applyProtection="1">
      <protection hidden="1"/>
    </xf>
    <xf numFmtId="169" fontId="18" fillId="0" borderId="0" xfId="3" applyNumberFormat="1" applyFont="1" applyBorder="1" applyAlignment="1" applyProtection="1">
      <alignment horizontal="center"/>
      <protection hidden="1"/>
    </xf>
    <xf numFmtId="3" fontId="18" fillId="0" borderId="0" xfId="3" applyNumberFormat="1" applyFont="1" applyFill="1" applyAlignment="1" applyProtection="1">
      <alignment horizontal="center"/>
      <protection hidden="1"/>
    </xf>
    <xf numFmtId="10" fontId="18" fillId="0" borderId="0" xfId="3" applyNumberFormat="1" applyFont="1" applyBorder="1" applyAlignment="1" applyProtection="1">
      <alignment horizontal="center"/>
      <protection hidden="1"/>
    </xf>
    <xf numFmtId="3" fontId="18" fillId="0" borderId="42" xfId="3" applyNumberFormat="1" applyFont="1" applyFill="1" applyBorder="1" applyAlignment="1" applyProtection="1">
      <alignment horizontal="center"/>
      <protection hidden="1"/>
    </xf>
    <xf numFmtId="10" fontId="18" fillId="0" borderId="6" xfId="3" applyNumberFormat="1" applyFont="1" applyBorder="1" applyAlignment="1" applyProtection="1">
      <alignment horizontal="center"/>
      <protection hidden="1"/>
    </xf>
    <xf numFmtId="169" fontId="5" fillId="0" borderId="0" xfId="3" applyNumberFormat="1" applyFont="1" applyBorder="1" applyAlignment="1" applyProtection="1">
      <alignment horizontal="right"/>
      <protection hidden="1"/>
    </xf>
    <xf numFmtId="37" fontId="5" fillId="0" borderId="0" xfId="3" applyNumberFormat="1" applyFont="1" applyBorder="1" applyProtection="1">
      <protection hidden="1"/>
    </xf>
    <xf numFmtId="41" fontId="5" fillId="0" borderId="0" xfId="3" applyNumberFormat="1" applyFont="1" applyBorder="1" applyProtection="1">
      <protection hidden="1"/>
    </xf>
    <xf numFmtId="0" fontId="2" fillId="0" borderId="9" xfId="4" applyFont="1" applyFill="1" applyBorder="1" applyProtection="1">
      <protection hidden="1"/>
    </xf>
    <xf numFmtId="0" fontId="2" fillId="0" borderId="4" xfId="4" applyFont="1" applyFill="1" applyBorder="1" applyProtection="1">
      <protection hidden="1"/>
    </xf>
    <xf numFmtId="37" fontId="2" fillId="0" borderId="4" xfId="4" applyNumberFormat="1" applyFont="1" applyFill="1" applyBorder="1" applyAlignment="1" applyProtection="1">
      <alignment horizontal="center"/>
      <protection hidden="1"/>
    </xf>
    <xf numFmtId="164" fontId="40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41" fontId="18" fillId="0" borderId="0" xfId="2" applyNumberFormat="1" applyFont="1" applyBorder="1" applyAlignment="1" applyProtection="1">
      <protection hidden="1"/>
    </xf>
    <xf numFmtId="173" fontId="5" fillId="0" borderId="0" xfId="2" applyNumberFormat="1" applyFont="1" applyBorder="1" applyAlignment="1" applyProtection="1">
      <alignment horizontal="center" vertical="center"/>
      <protection hidden="1"/>
    </xf>
    <xf numFmtId="37" fontId="18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173" fontId="12" fillId="0" borderId="0" xfId="2" applyNumberFormat="1" applyFont="1" applyBorder="1" applyProtection="1">
      <protection hidden="1"/>
    </xf>
    <xf numFmtId="3" fontId="12" fillId="0" borderId="0" xfId="2" applyNumberFormat="1" applyFont="1" applyBorder="1" applyProtection="1">
      <protection hidden="1"/>
    </xf>
    <xf numFmtId="173" fontId="12" fillId="0" borderId="6" xfId="2" applyNumberFormat="1" applyFont="1" applyBorder="1" applyProtection="1">
      <protection hidden="1"/>
    </xf>
    <xf numFmtId="3" fontId="12" fillId="0" borderId="0" xfId="0" applyNumberFormat="1" applyFont="1" applyProtection="1">
      <protection hidden="1"/>
    </xf>
    <xf numFmtId="37" fontId="12" fillId="0" borderId="0" xfId="0" applyNumberFormat="1" applyFont="1" applyProtection="1">
      <protection hidden="1"/>
    </xf>
    <xf numFmtId="168" fontId="12" fillId="0" borderId="0" xfId="0" applyNumberFormat="1" applyFont="1" applyProtection="1">
      <protection hidden="1"/>
    </xf>
    <xf numFmtId="41" fontId="12" fillId="0" borderId="0" xfId="0" applyNumberFormat="1" applyFont="1" applyAlignment="1" applyProtection="1">
      <alignment horizontal="left"/>
      <protection hidden="1"/>
    </xf>
    <xf numFmtId="173" fontId="12" fillId="0" borderId="6" xfId="0" applyNumberFormat="1" applyFont="1" applyBorder="1" applyProtection="1">
      <protection hidden="1"/>
    </xf>
    <xf numFmtId="179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73" fontId="12" fillId="0" borderId="6" xfId="0" applyNumberFormat="1" applyFont="1" applyBorder="1" applyAlignment="1" applyProtection="1">
      <alignment vertical="center"/>
      <protection hidden="1"/>
    </xf>
    <xf numFmtId="173" fontId="11" fillId="0" borderId="6" xfId="0" applyNumberFormat="1" applyFont="1" applyFill="1" applyBorder="1" applyAlignment="1" applyProtection="1">
      <alignment vertical="center"/>
      <protection hidden="1"/>
    </xf>
    <xf numFmtId="173" fontId="12" fillId="0" borderId="0" xfId="2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173" fontId="11" fillId="0" borderId="6" xfId="0" applyNumberFormat="1" applyFont="1" applyBorder="1" applyProtection="1">
      <protection hidden="1"/>
    </xf>
    <xf numFmtId="42" fontId="11" fillId="0" borderId="6" xfId="0" applyNumberFormat="1" applyFont="1" applyBorder="1" applyProtection="1">
      <protection hidden="1"/>
    </xf>
    <xf numFmtId="173" fontId="2" fillId="0" borderId="0" xfId="2" applyNumberFormat="1" applyFont="1" applyBorder="1" applyProtection="1">
      <protection hidden="1"/>
    </xf>
    <xf numFmtId="169" fontId="18" fillId="0" borderId="0" xfId="3" applyNumberFormat="1" applyFont="1" applyAlignment="1" applyProtection="1">
      <alignment horizontal="center" vertical="center" wrapText="1"/>
      <protection hidden="1"/>
    </xf>
    <xf numFmtId="164" fontId="40" fillId="0" borderId="0" xfId="0" applyNumberFormat="1" applyFont="1" applyFill="1" applyBorder="1" applyAlignment="1" applyProtection="1">
      <alignment horizontal="left" vertical="center" wrapText="1"/>
      <protection hidden="1"/>
    </xf>
    <xf numFmtId="170" fontId="38" fillId="0" borderId="0" xfId="1" applyNumberFormat="1" applyFont="1" applyFill="1" applyAlignment="1" applyProtection="1">
      <alignment horizontal="center" vertical="top" wrapText="1"/>
      <protection hidden="1"/>
    </xf>
    <xf numFmtId="40" fontId="2" fillId="0" borderId="0" xfId="1" applyFont="1" applyFill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40" fontId="2" fillId="0" borderId="7" xfId="1" applyFont="1" applyFill="1" applyBorder="1" applyAlignment="1" applyProtection="1">
      <alignment horizontal="center"/>
      <protection hidden="1"/>
    </xf>
    <xf numFmtId="170" fontId="2" fillId="0" borderId="4" xfId="1" applyNumberFormat="1" applyFont="1" applyFill="1" applyBorder="1" applyAlignment="1" applyProtection="1">
      <alignment horizontal="center"/>
      <protection hidden="1"/>
    </xf>
    <xf numFmtId="170" fontId="2" fillId="0" borderId="5" xfId="1" applyNumberFormat="1" applyFont="1" applyFill="1" applyBorder="1" applyAlignment="1" applyProtection="1">
      <alignment horizontal="center"/>
      <protection hidden="1"/>
    </xf>
    <xf numFmtId="0" fontId="22" fillId="0" borderId="9" xfId="6" applyFont="1" applyFill="1" applyBorder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176" fontId="18" fillId="0" borderId="0" xfId="3" applyNumberFormat="1" applyFont="1" applyAlignment="1" applyProtection="1">
      <alignment horizontal="center"/>
      <protection hidden="1"/>
    </xf>
    <xf numFmtId="169" fontId="18" fillId="0" borderId="0" xfId="3" applyNumberFormat="1" applyFont="1" applyFill="1" applyAlignment="1" applyProtection="1">
      <alignment horizontal="center"/>
      <protection hidden="1"/>
    </xf>
    <xf numFmtId="37" fontId="18" fillId="0" borderId="0" xfId="3" applyNumberFormat="1" applyFont="1" applyFill="1" applyAlignment="1" applyProtection="1">
      <alignment horizontal="center"/>
      <protection hidden="1"/>
    </xf>
    <xf numFmtId="8" fontId="18" fillId="6" borderId="0" xfId="3" applyNumberFormat="1" applyFont="1" applyFill="1" applyAlignment="1" applyProtection="1">
      <alignment horizontal="center" vertical="center"/>
      <protection hidden="1"/>
    </xf>
    <xf numFmtId="8" fontId="18" fillId="0" borderId="0" xfId="3" applyNumberFormat="1" applyFont="1" applyAlignment="1" applyProtection="1">
      <alignment horizontal="center"/>
      <protection hidden="1"/>
    </xf>
    <xf numFmtId="169" fontId="5" fillId="0" borderId="0" xfId="3" applyNumberFormat="1" applyFont="1" applyBorder="1" applyAlignment="1" applyProtection="1">
      <alignment horizontal="center"/>
      <protection hidden="1"/>
    </xf>
    <xf numFmtId="164" fontId="40" fillId="0" borderId="0" xfId="7" applyNumberFormat="1" applyFont="1" applyFill="1" applyBorder="1" applyProtection="1">
      <protection hidden="1"/>
    </xf>
    <xf numFmtId="0" fontId="2" fillId="0" borderId="0" xfId="4" applyFont="1" applyFill="1" applyBorder="1" applyAlignment="1" applyProtection="1">
      <alignment horizontal="center"/>
      <protection hidden="1"/>
    </xf>
    <xf numFmtId="0" fontId="2" fillId="0" borderId="0" xfId="4" applyFont="1" applyFill="1" applyBorder="1" applyProtection="1">
      <protection hidden="1"/>
    </xf>
    <xf numFmtId="37" fontId="2" fillId="0" borderId="0" xfId="4" applyNumberFormat="1" applyFont="1" applyFill="1" applyBorder="1" applyAlignment="1" applyProtection="1">
      <alignment horizontal="center"/>
      <protection hidden="1"/>
    </xf>
    <xf numFmtId="0" fontId="34" fillId="0" borderId="0" xfId="4" applyFont="1" applyFill="1" applyBorder="1" applyProtection="1">
      <protection hidden="1"/>
    </xf>
    <xf numFmtId="0" fontId="2" fillId="0" borderId="0" xfId="4" applyFont="1" applyFill="1" applyBorder="1" applyAlignment="1" applyProtection="1">
      <alignment horizontal="center" vertical="center" wrapText="1"/>
      <protection hidden="1"/>
    </xf>
    <xf numFmtId="0" fontId="10" fillId="0" borderId="0" xfId="4" applyFont="1" applyFill="1" applyBorder="1" applyProtection="1">
      <protection hidden="1"/>
    </xf>
    <xf numFmtId="174" fontId="2" fillId="0" borderId="0" xfId="4" applyNumberFormat="1" applyFont="1" applyFill="1" applyBorder="1" applyProtection="1">
      <protection hidden="1"/>
    </xf>
    <xf numFmtId="7" fontId="2" fillId="0" borderId="0" xfId="2" applyNumberFormat="1" applyFont="1" applyFill="1" applyBorder="1" applyAlignment="1" applyProtection="1">
      <alignment horizontal="center"/>
      <protection hidden="1"/>
    </xf>
    <xf numFmtId="173" fontId="2" fillId="0" borderId="0" xfId="2" applyNumberFormat="1" applyFont="1" applyFill="1" applyBorder="1" applyAlignment="1" applyProtection="1">
      <alignment horizontal="center"/>
      <protection hidden="1"/>
    </xf>
    <xf numFmtId="174" fontId="33" fillId="0" borderId="0" xfId="4" applyNumberFormat="1" applyFont="1" applyFill="1" applyBorder="1" applyProtection="1">
      <protection hidden="1"/>
    </xf>
    <xf numFmtId="7" fontId="33" fillId="0" borderId="0" xfId="2" applyNumberFormat="1" applyFont="1" applyFill="1" applyBorder="1" applyAlignment="1" applyProtection="1">
      <alignment horizontal="center"/>
      <protection hidden="1"/>
    </xf>
    <xf numFmtId="173" fontId="33" fillId="0" borderId="0" xfId="2" applyNumberFormat="1" applyFont="1" applyFill="1" applyBorder="1" applyAlignment="1" applyProtection="1">
      <alignment horizontal="center"/>
      <protection hidden="1"/>
    </xf>
    <xf numFmtId="173" fontId="4" fillId="0" borderId="0" xfId="2" applyNumberFormat="1" applyFont="1" applyFill="1" applyBorder="1" applyAlignment="1" applyProtection="1">
      <alignment horizontal="center"/>
      <protection hidden="1"/>
    </xf>
    <xf numFmtId="0" fontId="10" fillId="0" borderId="0" xfId="4" applyFont="1" applyFill="1" applyBorder="1" applyAlignment="1" applyProtection="1">
      <alignment horizontal="center"/>
      <protection hidden="1"/>
    </xf>
    <xf numFmtId="175" fontId="2" fillId="0" borderId="0" xfId="4" applyNumberFormat="1" applyFont="1" applyFill="1" applyBorder="1" applyProtection="1">
      <protection hidden="1"/>
    </xf>
    <xf numFmtId="173" fontId="2" fillId="0" borderId="0" xfId="2" applyNumberFormat="1" applyFont="1" applyFill="1" applyBorder="1" applyProtection="1">
      <protection hidden="1"/>
    </xf>
    <xf numFmtId="0" fontId="2" fillId="0" borderId="0" xfId="4" applyFont="1" applyFill="1" applyBorder="1" applyAlignment="1" applyProtection="1">
      <alignment horizontal="center" vertical="top"/>
      <protection hidden="1"/>
    </xf>
    <xf numFmtId="0" fontId="2" fillId="0" borderId="0" xfId="4" applyFont="1" applyFill="1" applyBorder="1" applyAlignment="1" applyProtection="1">
      <alignment horizontal="center" vertical="center"/>
      <protection hidden="1"/>
    </xf>
    <xf numFmtId="37" fontId="2" fillId="0" borderId="0" xfId="3" applyNumberFormat="1" applyFont="1" applyFill="1" applyBorder="1" applyProtection="1">
      <protection hidden="1"/>
    </xf>
    <xf numFmtId="173" fontId="4" fillId="0" borderId="0" xfId="4" applyNumberFormat="1" applyFont="1" applyFill="1" applyBorder="1" applyAlignment="1" applyProtection="1">
      <alignment horizontal="center"/>
      <protection hidden="1"/>
    </xf>
    <xf numFmtId="173" fontId="2" fillId="0" borderId="0" xfId="4" applyNumberFormat="1" applyFont="1" applyFill="1" applyBorder="1" applyAlignment="1" applyProtection="1">
      <alignment horizontal="center"/>
      <protection hidden="1"/>
    </xf>
    <xf numFmtId="0" fontId="4" fillId="0" borderId="0" xfId="4" applyFont="1" applyFill="1" applyBorder="1" applyAlignment="1" applyProtection="1">
      <alignment horizontal="left" indent="7"/>
      <protection hidden="1"/>
    </xf>
    <xf numFmtId="0" fontId="4" fillId="0" borderId="0" xfId="4" applyFont="1" applyFill="1" applyBorder="1" applyAlignment="1" applyProtection="1">
      <alignment horizontal="right"/>
      <protection hidden="1"/>
    </xf>
    <xf numFmtId="44" fontId="4" fillId="0" borderId="0" xfId="2" applyNumberFormat="1" applyFont="1" applyFill="1" applyBorder="1" applyProtection="1">
      <protection hidden="1"/>
    </xf>
    <xf numFmtId="169" fontId="2" fillId="0" borderId="0" xfId="3" applyNumberFormat="1" applyFont="1" applyAlignment="1" applyProtection="1">
      <alignment horizontal="center" wrapText="1"/>
      <protection hidden="1"/>
    </xf>
    <xf numFmtId="169" fontId="35" fillId="0" borderId="0" xfId="3" applyNumberFormat="1" applyFont="1" applyAlignment="1" applyProtection="1">
      <alignment horizontal="center" wrapText="1"/>
      <protection hidden="1"/>
    </xf>
    <xf numFmtId="0" fontId="18" fillId="0" borderId="9" xfId="3" applyFont="1" applyFill="1" applyBorder="1" applyAlignment="1" applyProtection="1">
      <alignment horizontal="left" vertical="center"/>
      <protection hidden="1"/>
    </xf>
    <xf numFmtId="0" fontId="18" fillId="0" borderId="9" xfId="3" applyFont="1" applyFill="1" applyBorder="1" applyAlignment="1" applyProtection="1">
      <alignment horizontal="center"/>
      <protection hidden="1"/>
    </xf>
    <xf numFmtId="3" fontId="18" fillId="0" borderId="6" xfId="3" applyNumberFormat="1" applyFont="1" applyFill="1" applyBorder="1" applyAlignment="1" applyProtection="1">
      <alignment horizontal="center"/>
      <protection hidden="1"/>
    </xf>
    <xf numFmtId="0" fontId="2" fillId="0" borderId="0" xfId="4" applyFont="1" applyFill="1" applyProtection="1">
      <protection hidden="1"/>
    </xf>
    <xf numFmtId="0" fontId="2" fillId="0" borderId="4" xfId="4" applyFont="1" applyFill="1" applyBorder="1" applyAlignment="1" applyProtection="1">
      <alignment horizontal="centerContinuous"/>
      <protection hidden="1"/>
    </xf>
    <xf numFmtId="0" fontId="2" fillId="0" borderId="4" xfId="4" applyFont="1" applyFill="1" applyBorder="1" applyAlignment="1" applyProtection="1">
      <alignment horizontal="center"/>
      <protection hidden="1"/>
    </xf>
    <xf numFmtId="0" fontId="2" fillId="0" borderId="0" xfId="4" applyFont="1" applyFill="1" applyAlignment="1" applyProtection="1">
      <alignment horizontal="centerContinuous"/>
      <protection hidden="1"/>
    </xf>
    <xf numFmtId="0" fontId="34" fillId="0" borderId="0" xfId="4" applyFont="1" applyFill="1" applyProtection="1">
      <protection hidden="1"/>
    </xf>
    <xf numFmtId="0" fontId="10" fillId="0" borderId="0" xfId="4" applyFont="1" applyFill="1" applyProtection="1">
      <protection hidden="1"/>
    </xf>
    <xf numFmtId="0" fontId="2" fillId="0" borderId="9" xfId="4" applyFont="1" applyFill="1" applyBorder="1" applyAlignment="1" applyProtection="1">
      <alignment horizontal="center"/>
      <protection hidden="1"/>
    </xf>
    <xf numFmtId="174" fontId="2" fillId="0" borderId="9" xfId="4" applyNumberFormat="1" applyFont="1" applyFill="1" applyBorder="1" applyProtection="1">
      <protection hidden="1"/>
    </xf>
    <xf numFmtId="7" fontId="2" fillId="0" borderId="9" xfId="2" applyNumberFormat="1" applyFont="1" applyFill="1" applyBorder="1" applyAlignment="1" applyProtection="1">
      <alignment horizontal="center"/>
      <protection hidden="1"/>
    </xf>
    <xf numFmtId="173" fontId="2" fillId="0" borderId="9" xfId="2" applyNumberFormat="1" applyFont="1" applyFill="1" applyBorder="1" applyAlignment="1" applyProtection="1">
      <alignment horizontal="center"/>
      <protection hidden="1"/>
    </xf>
    <xf numFmtId="0" fontId="33" fillId="0" borderId="9" xfId="4" applyFont="1" applyFill="1" applyBorder="1" applyAlignment="1" applyProtection="1">
      <alignment horizontal="center"/>
      <protection hidden="1"/>
    </xf>
    <xf numFmtId="174" fontId="33" fillId="0" borderId="9" xfId="4" applyNumberFormat="1" applyFont="1" applyFill="1" applyBorder="1" applyProtection="1">
      <protection hidden="1"/>
    </xf>
    <xf numFmtId="7" fontId="33" fillId="0" borderId="9" xfId="2" applyNumberFormat="1" applyFont="1" applyFill="1" applyBorder="1" applyAlignment="1" applyProtection="1">
      <alignment horizontal="center"/>
      <protection hidden="1"/>
    </xf>
    <xf numFmtId="173" fontId="33" fillId="0" borderId="9" xfId="2" applyNumberFormat="1" applyFont="1" applyFill="1" applyBorder="1" applyAlignment="1" applyProtection="1">
      <alignment horizontal="center"/>
      <protection hidden="1"/>
    </xf>
    <xf numFmtId="0" fontId="2" fillId="0" borderId="0" xfId="4" applyFont="1" applyFill="1" applyAlignment="1" applyProtection="1">
      <alignment horizontal="center"/>
      <protection hidden="1"/>
    </xf>
    <xf numFmtId="173" fontId="4" fillId="0" borderId="42" xfId="2" applyNumberFormat="1" applyFont="1" applyFill="1" applyBorder="1" applyAlignment="1" applyProtection="1">
      <alignment horizontal="center"/>
      <protection hidden="1"/>
    </xf>
    <xf numFmtId="173" fontId="2" fillId="0" borderId="0" xfId="4" applyNumberFormat="1" applyFont="1" applyFill="1" applyAlignment="1" applyProtection="1">
      <alignment horizontal="center"/>
      <protection hidden="1"/>
    </xf>
    <xf numFmtId="173" fontId="2" fillId="0" borderId="0" xfId="4" applyNumberFormat="1" applyFont="1" applyFill="1" applyAlignment="1" applyProtection="1">
      <alignment horizontal="center" vertical="center" wrapText="1"/>
      <protection hidden="1"/>
    </xf>
    <xf numFmtId="0" fontId="10" fillId="0" borderId="0" xfId="4" applyFont="1" applyFill="1" applyAlignment="1" applyProtection="1">
      <alignment horizontal="center"/>
      <protection hidden="1"/>
    </xf>
    <xf numFmtId="175" fontId="2" fillId="0" borderId="0" xfId="4" applyNumberFormat="1" applyFont="1" applyFill="1" applyProtection="1">
      <protection hidden="1"/>
    </xf>
    <xf numFmtId="173" fontId="2" fillId="0" borderId="0" xfId="2" applyNumberFormat="1" applyFont="1" applyFill="1" applyProtection="1">
      <protection hidden="1"/>
    </xf>
    <xf numFmtId="173" fontId="2" fillId="0" borderId="0" xfId="2" applyNumberFormat="1" applyFont="1" applyFill="1" applyAlignment="1" applyProtection="1">
      <alignment horizontal="center"/>
      <protection hidden="1"/>
    </xf>
    <xf numFmtId="0" fontId="2" fillId="0" borderId="0" xfId="4" applyFont="1" applyFill="1" applyAlignment="1" applyProtection="1">
      <alignment horizontal="center" vertical="top"/>
      <protection hidden="1"/>
    </xf>
    <xf numFmtId="0" fontId="2" fillId="0" borderId="0" xfId="4" applyFont="1" applyFill="1" applyAlignment="1" applyProtection="1">
      <alignment horizontal="center" vertical="center"/>
      <protection hidden="1"/>
    </xf>
    <xf numFmtId="37" fontId="2" fillId="0" borderId="0" xfId="3" applyNumberFormat="1" applyFont="1" applyFill="1" applyProtection="1">
      <protection hidden="1"/>
    </xf>
    <xf numFmtId="173" fontId="4" fillId="0" borderId="42" xfId="4" applyNumberFormat="1" applyFont="1" applyFill="1" applyBorder="1" applyAlignment="1" applyProtection="1">
      <alignment horizontal="center"/>
      <protection hidden="1"/>
    </xf>
    <xf numFmtId="0" fontId="4" fillId="0" borderId="0" xfId="4" applyFont="1" applyFill="1" applyAlignment="1" applyProtection="1">
      <alignment horizontal="left" indent="7"/>
      <protection hidden="1"/>
    </xf>
    <xf numFmtId="0" fontId="4" fillId="0" borderId="4" xfId="4" applyFont="1" applyFill="1" applyBorder="1" applyAlignment="1" applyProtection="1">
      <alignment horizontal="right"/>
      <protection hidden="1"/>
    </xf>
    <xf numFmtId="173" fontId="4" fillId="0" borderId="4" xfId="4" applyNumberFormat="1" applyFont="1" applyFill="1" applyBorder="1" applyAlignment="1" applyProtection="1">
      <alignment horizontal="center"/>
      <protection hidden="1"/>
    </xf>
    <xf numFmtId="44" fontId="4" fillId="0" borderId="4" xfId="2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169" fontId="12" fillId="0" borderId="0" xfId="3" applyNumberFormat="1" applyFont="1" applyFill="1" applyBorder="1" applyAlignment="1" applyProtection="1">
      <alignment horizontal="left" vertical="top" wrapText="1"/>
      <protection hidden="1"/>
    </xf>
    <xf numFmtId="0" fontId="10" fillId="0" borderId="9" xfId="4" applyFont="1" applyFill="1" applyBorder="1" applyProtection="1">
      <protection hidden="1"/>
    </xf>
    <xf numFmtId="0" fontId="10" fillId="0" borderId="4" xfId="4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169" fontId="2" fillId="0" borderId="0" xfId="3" applyNumberFormat="1" applyFont="1" applyAlignment="1" applyProtection="1">
      <alignment horizontal="center" vertical="center" wrapText="1"/>
      <protection hidden="1"/>
    </xf>
    <xf numFmtId="0" fontId="18" fillId="0" borderId="0" xfId="3" applyFont="1" applyAlignment="1" applyProtection="1">
      <alignment horizontal="center" vertical="center"/>
      <protection hidden="1"/>
    </xf>
    <xf numFmtId="169" fontId="2" fillId="0" borderId="0" xfId="3" applyNumberFormat="1" applyFont="1" applyBorder="1" applyAlignment="1" applyProtection="1">
      <alignment horizontal="center" vertical="center" wrapText="1"/>
      <protection hidden="1"/>
    </xf>
    <xf numFmtId="169" fontId="18" fillId="0" borderId="0" xfId="3" applyNumberFormat="1" applyFont="1" applyAlignment="1" applyProtection="1">
      <alignment horizontal="center"/>
      <protection hidden="1"/>
    </xf>
    <xf numFmtId="169" fontId="5" fillId="0" borderId="0" xfId="3" applyNumberFormat="1" applyFont="1" applyAlignment="1" applyProtection="1">
      <alignment horizontal="center"/>
      <protection hidden="1"/>
    </xf>
    <xf numFmtId="0" fontId="18" fillId="0" borderId="9" xfId="3" applyFont="1" applyBorder="1" applyAlignment="1" applyProtection="1">
      <alignment horizontal="center"/>
      <protection hidden="1"/>
    </xf>
    <xf numFmtId="169" fontId="18" fillId="0" borderId="0" xfId="3" applyNumberFormat="1" applyFont="1" applyAlignment="1" applyProtection="1">
      <alignment horizontal="center" vertical="center"/>
      <protection hidden="1"/>
    </xf>
    <xf numFmtId="0" fontId="2" fillId="0" borderId="0" xfId="4" applyFont="1" applyFill="1" applyAlignment="1" applyProtection="1">
      <alignment horizontal="center" vertical="center" wrapText="1"/>
      <protection hidden="1"/>
    </xf>
    <xf numFmtId="0" fontId="3" fillId="0" borderId="0" xfId="7" applyFont="1" applyFill="1" applyAlignment="1" applyProtection="1">
      <alignment horizontal="center" vertical="center"/>
      <protection hidden="1"/>
    </xf>
    <xf numFmtId="0" fontId="2" fillId="0" borderId="0" xfId="7" applyFont="1" applyAlignment="1" applyProtection="1">
      <alignment vertical="center"/>
      <protection hidden="1"/>
    </xf>
    <xf numFmtId="0" fontId="2" fillId="0" borderId="0" xfId="7" applyFont="1" applyFill="1" applyProtection="1">
      <protection hidden="1"/>
    </xf>
    <xf numFmtId="0" fontId="18" fillId="0" borderId="0" xfId="7" applyFont="1" applyFill="1" applyAlignment="1" applyProtection="1">
      <alignment horizontal="center" vertical="center"/>
      <protection hidden="1"/>
    </xf>
    <xf numFmtId="0" fontId="2" fillId="0" borderId="0" xfId="7" applyFont="1" applyFill="1" applyAlignment="1" applyProtection="1">
      <alignment vertical="center"/>
      <protection hidden="1"/>
    </xf>
    <xf numFmtId="164" fontId="40" fillId="0" borderId="0" xfId="7" applyNumberFormat="1" applyFont="1" applyFill="1" applyBorder="1" applyAlignment="1" applyProtection="1">
      <alignment horizontal="center"/>
      <protection hidden="1"/>
    </xf>
    <xf numFmtId="0" fontId="9" fillId="0" borderId="0" xfId="7" applyFont="1" applyFill="1" applyAlignment="1" applyProtection="1">
      <alignment horizontal="left"/>
      <protection hidden="1"/>
    </xf>
    <xf numFmtId="0" fontId="2" fillId="0" borderId="0" xfId="7" applyFont="1" applyFill="1" applyAlignment="1" applyProtection="1">
      <alignment horizontal="justify" wrapText="1"/>
      <protection hidden="1"/>
    </xf>
    <xf numFmtId="0" fontId="7" fillId="0" borderId="0" xfId="7" applyFont="1" applyFill="1" applyProtection="1">
      <protection hidden="1"/>
    </xf>
    <xf numFmtId="0" fontId="3" fillId="0" borderId="2" xfId="7" applyFont="1" applyFill="1" applyBorder="1" applyAlignment="1" applyProtection="1">
      <alignment horizontal="center" vertical="center"/>
      <protection hidden="1"/>
    </xf>
    <xf numFmtId="0" fontId="3" fillId="0" borderId="2" xfId="7" applyFont="1" applyFill="1" applyBorder="1" applyAlignment="1" applyProtection="1">
      <alignment horizontal="left" vertical="center" wrapText="1"/>
      <protection hidden="1"/>
    </xf>
    <xf numFmtId="3" fontId="2" fillId="0" borderId="2" xfId="7" applyNumberFormat="1" applyFont="1" applyFill="1" applyBorder="1" applyAlignment="1" applyProtection="1">
      <alignment vertical="center"/>
      <protection hidden="1"/>
    </xf>
    <xf numFmtId="41" fontId="2" fillId="0" borderId="2" xfId="7" applyNumberFormat="1" applyFont="1" applyFill="1" applyBorder="1" applyAlignment="1" applyProtection="1">
      <alignment vertical="center"/>
      <protection hidden="1"/>
    </xf>
    <xf numFmtId="0" fontId="2" fillId="0" borderId="2" xfId="7" applyFont="1" applyFill="1" applyBorder="1" applyAlignment="1" applyProtection="1">
      <alignment vertical="center"/>
      <protection hidden="1"/>
    </xf>
    <xf numFmtId="3" fontId="2" fillId="0" borderId="17" xfId="7" applyNumberFormat="1" applyFont="1" applyFill="1" applyBorder="1" applyAlignment="1" applyProtection="1">
      <alignment vertical="center"/>
      <protection hidden="1"/>
    </xf>
    <xf numFmtId="0" fontId="7" fillId="0" borderId="0" xfId="7" applyFont="1" applyFill="1" applyAlignment="1" applyProtection="1">
      <alignment horizontal="right"/>
      <protection hidden="1"/>
    </xf>
    <xf numFmtId="3" fontId="2" fillId="0" borderId="0" xfId="7" applyNumberFormat="1" applyFont="1" applyFill="1" applyBorder="1" applyProtection="1">
      <protection hidden="1"/>
    </xf>
    <xf numFmtId="3" fontId="2" fillId="0" borderId="0" xfId="7" applyNumberFormat="1" applyFont="1" applyFill="1" applyProtection="1">
      <protection hidden="1"/>
    </xf>
    <xf numFmtId="0" fontId="7" fillId="0" borderId="0" xfId="7" applyFont="1" applyFill="1" applyBorder="1" applyAlignment="1" applyProtection="1">
      <alignment horizontal="center" vertical="center" wrapText="1"/>
      <protection hidden="1"/>
    </xf>
    <xf numFmtId="0" fontId="3" fillId="0" borderId="0" xfId="7" applyFont="1" applyFill="1" applyBorder="1" applyAlignment="1" applyProtection="1">
      <alignment horizontal="center" vertical="center"/>
      <protection hidden="1"/>
    </xf>
    <xf numFmtId="3" fontId="2" fillId="0" borderId="0" xfId="7" applyNumberFormat="1" applyFont="1" applyFill="1" applyBorder="1" applyAlignment="1" applyProtection="1">
      <alignment vertical="center"/>
      <protection hidden="1"/>
    </xf>
    <xf numFmtId="0" fontId="2" fillId="0" borderId="0" xfId="7" applyFont="1" applyFill="1" applyBorder="1" applyAlignment="1" applyProtection="1">
      <alignment vertical="center"/>
      <protection hidden="1"/>
    </xf>
    <xf numFmtId="0" fontId="7" fillId="0" borderId="0" xfId="7" applyFont="1" applyFill="1" applyBorder="1" applyProtection="1">
      <protection hidden="1"/>
    </xf>
    <xf numFmtId="0" fontId="2" fillId="0" borderId="0" xfId="7" applyFont="1" applyFill="1" applyBorder="1" applyProtection="1">
      <protection hidden="1"/>
    </xf>
    <xf numFmtId="0" fontId="7" fillId="0" borderId="2" xfId="7" applyFont="1" applyFill="1" applyBorder="1" applyAlignment="1" applyProtection="1">
      <alignment horizontal="center" vertical="center" wrapText="1"/>
      <protection hidden="1"/>
    </xf>
    <xf numFmtId="0" fontId="3" fillId="0" borderId="2" xfId="7" applyFont="1" applyFill="1" applyBorder="1" applyAlignment="1" applyProtection="1">
      <alignment horizontal="center" vertical="center" wrapText="1"/>
      <protection hidden="1"/>
    </xf>
    <xf numFmtId="3" fontId="2" fillId="6" borderId="2" xfId="7" applyNumberFormat="1" applyFont="1" applyFill="1" applyBorder="1" applyAlignment="1" applyProtection="1">
      <alignment vertical="center"/>
      <protection hidden="1"/>
    </xf>
    <xf numFmtId="164" fontId="37" fillId="0" borderId="57" xfId="0" applyNumberFormat="1" applyFont="1" applyFill="1" applyBorder="1" applyAlignment="1" applyProtection="1">
      <alignment horizontal="center" vertical="center" wrapText="1"/>
      <protection hidden="1"/>
    </xf>
    <xf numFmtId="164" fontId="37" fillId="0" borderId="57" xfId="0" applyNumberFormat="1" applyFont="1" applyFill="1" applyBorder="1" applyAlignment="1" applyProtection="1">
      <alignment horizontal="center" vertical="top" wrapText="1"/>
      <protection hidden="1"/>
    </xf>
    <xf numFmtId="170" fontId="34" fillId="0" borderId="0" xfId="1" applyNumberFormat="1" applyFont="1" applyFill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justify" vertical="center" wrapText="1"/>
      <protection hidden="1"/>
    </xf>
    <xf numFmtId="169" fontId="2" fillId="0" borderId="0" xfId="3" applyNumberFormat="1" applyFont="1" applyAlignment="1" applyProtection="1">
      <alignment horizontal="center" vertical="center" wrapText="1"/>
      <protection hidden="1"/>
    </xf>
    <xf numFmtId="169" fontId="18" fillId="0" borderId="0" xfId="3" applyNumberFormat="1" applyFont="1" applyAlignment="1" applyProtection="1">
      <alignment horizontal="justify" vertical="center"/>
      <protection hidden="1"/>
    </xf>
    <xf numFmtId="0" fontId="44" fillId="0" borderId="0" xfId="3" applyFont="1" applyAlignment="1" applyProtection="1">
      <alignment horizontal="center"/>
      <protection hidden="1"/>
    </xf>
    <xf numFmtId="186" fontId="5" fillId="0" borderId="0" xfId="3" applyNumberFormat="1" applyFont="1" applyFill="1" applyAlignment="1" applyProtection="1">
      <alignment horizontal="left" vertical="center" wrapText="1"/>
      <protection hidden="1"/>
    </xf>
    <xf numFmtId="0" fontId="18" fillId="0" borderId="42" xfId="3" applyFont="1" applyFill="1" applyBorder="1" applyAlignment="1" applyProtection="1">
      <alignment horizontal="center" vertical="center"/>
      <protection hidden="1"/>
    </xf>
    <xf numFmtId="169" fontId="18" fillId="0" borderId="0" xfId="3" applyNumberFormat="1" applyFont="1" applyAlignment="1" applyProtection="1">
      <alignment horizontal="center"/>
      <protection hidden="1"/>
    </xf>
    <xf numFmtId="169" fontId="5" fillId="0" borderId="0" xfId="3" applyNumberFormat="1" applyFont="1" applyAlignment="1" applyProtection="1">
      <alignment horizontal="center"/>
      <protection hidden="1"/>
    </xf>
    <xf numFmtId="169" fontId="18" fillId="0" borderId="0" xfId="3" applyNumberFormat="1" applyFont="1" applyAlignment="1" applyProtection="1">
      <alignment horizontal="justify" vertical="center" wrapText="1"/>
      <protection hidden="1"/>
    </xf>
    <xf numFmtId="169" fontId="5" fillId="0" borderId="0" xfId="3" applyNumberFormat="1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0" fontId="18" fillId="0" borderId="0" xfId="3" applyFont="1" applyAlignment="1" applyProtection="1">
      <alignment horizontal="center" vertical="center" wrapText="1"/>
      <protection hidden="1"/>
    </xf>
    <xf numFmtId="0" fontId="18" fillId="0" borderId="9" xfId="3" applyFont="1" applyFill="1" applyBorder="1" applyAlignment="1" applyProtection="1">
      <alignment horizontal="center" vertical="center"/>
      <protection hidden="1"/>
    </xf>
    <xf numFmtId="0" fontId="18" fillId="0" borderId="0" xfId="3" applyFont="1" applyFill="1" applyAlignment="1" applyProtection="1">
      <alignment horizontal="center" vertical="center"/>
      <protection hidden="1"/>
    </xf>
    <xf numFmtId="187" fontId="5" fillId="0" borderId="0" xfId="3" applyNumberFormat="1" applyFont="1" applyFill="1" applyAlignment="1" applyProtection="1">
      <alignment horizontal="center" vertical="center"/>
      <protection hidden="1"/>
    </xf>
    <xf numFmtId="169" fontId="18" fillId="0" borderId="0" xfId="3" applyNumberFormat="1" applyFont="1" applyAlignment="1" applyProtection="1">
      <alignment horizontal="center" vertical="center"/>
      <protection hidden="1"/>
    </xf>
    <xf numFmtId="0" fontId="18" fillId="0" borderId="0" xfId="3" applyFont="1" applyAlignment="1" applyProtection="1">
      <alignment horizontal="center" vertical="center"/>
      <protection hidden="1"/>
    </xf>
    <xf numFmtId="193" fontId="5" fillId="0" borderId="0" xfId="3" applyNumberFormat="1" applyFont="1" applyFill="1" applyAlignment="1" applyProtection="1">
      <alignment horizontal="center" vertical="center"/>
      <protection hidden="1"/>
    </xf>
    <xf numFmtId="170" fontId="34" fillId="0" borderId="0" xfId="1" applyNumberFormat="1" applyFont="1" applyFill="1" applyAlignment="1" applyProtection="1">
      <alignment horizontal="center" vertical="top"/>
      <protection hidden="1"/>
    </xf>
    <xf numFmtId="169" fontId="2" fillId="0" borderId="42" xfId="3" applyNumberFormat="1" applyFont="1" applyBorder="1" applyAlignment="1" applyProtection="1">
      <alignment horizontal="center" vertical="center" wrapText="1"/>
      <protection hidden="1"/>
    </xf>
    <xf numFmtId="169" fontId="2" fillId="0" borderId="0" xfId="3" applyNumberFormat="1" applyFont="1" applyBorder="1" applyAlignment="1" applyProtection="1">
      <alignment horizontal="center" vertical="center" wrapText="1"/>
      <protection hidden="1"/>
    </xf>
    <xf numFmtId="185" fontId="18" fillId="0" borderId="42" xfId="3" applyNumberFormat="1" applyFont="1" applyBorder="1" applyAlignment="1" applyProtection="1">
      <alignment horizontal="center" vertical="top"/>
      <protection hidden="1"/>
    </xf>
    <xf numFmtId="185" fontId="18" fillId="0" borderId="0" xfId="3" applyNumberFormat="1" applyFont="1" applyBorder="1" applyAlignment="1" applyProtection="1">
      <alignment horizontal="center" vertical="top"/>
      <protection hidden="1"/>
    </xf>
    <xf numFmtId="192" fontId="5" fillId="14" borderId="0" xfId="3" applyNumberFormat="1" applyFont="1" applyFill="1" applyAlignment="1" applyProtection="1">
      <alignment horizontal="center" vertical="center"/>
      <protection hidden="1"/>
    </xf>
    <xf numFmtId="0" fontId="18" fillId="0" borderId="9" xfId="3" applyFont="1" applyBorder="1" applyAlignment="1" applyProtection="1">
      <alignment horizontal="center"/>
      <protection hidden="1"/>
    </xf>
    <xf numFmtId="0" fontId="2" fillId="0" borderId="0" xfId="4" applyFont="1" applyFill="1" applyAlignment="1" applyProtection="1">
      <alignment horizontal="center" vertical="center" wrapText="1"/>
      <protection hidden="1"/>
    </xf>
    <xf numFmtId="169" fontId="12" fillId="0" borderId="0" xfId="3" applyNumberFormat="1" applyFont="1" applyFill="1" applyAlignment="1" applyProtection="1">
      <alignment horizontal="justify" vertical="top" wrapText="1"/>
      <protection hidden="1"/>
    </xf>
    <xf numFmtId="169" fontId="12" fillId="0" borderId="0" xfId="3" applyNumberFormat="1" applyFont="1" applyAlignment="1" applyProtection="1">
      <alignment horizontal="justify" vertical="center"/>
      <protection hidden="1"/>
    </xf>
    <xf numFmtId="0" fontId="12" fillId="0" borderId="0" xfId="0" applyFont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5" fillId="0" borderId="2" xfId="7" applyFont="1" applyFill="1" applyBorder="1" applyAlignment="1" applyProtection="1">
      <alignment horizontal="center" vertical="center" textRotation="255" wrapText="1"/>
      <protection hidden="1"/>
    </xf>
  </cellXfs>
  <cellStyles count="34">
    <cellStyle name="Accent2 2" xfId="15"/>
    <cellStyle name="Accent3" xfId="6" builtinId="37"/>
    <cellStyle name="Comma" xfId="1" builtinId="3"/>
    <cellStyle name="Comma 2" xfId="17"/>
    <cellStyle name="Comma 3" xfId="18"/>
    <cellStyle name="copia" xfId="14"/>
    <cellStyle name="correcto" xfId="19"/>
    <cellStyle name="Corregido" xfId="16"/>
    <cellStyle name="Currency 2" xfId="20"/>
    <cellStyle name="Currency 3" xfId="21"/>
    <cellStyle name="Currency 4" xfId="22"/>
    <cellStyle name="Currency_formato de Ordenes" xfId="2"/>
    <cellStyle name="Dato" xfId="13"/>
    <cellStyle name="datos_alumn" xfId="8"/>
    <cellStyle name="error" xfId="12"/>
    <cellStyle name="error%" xfId="23"/>
    <cellStyle name="error_varios" xfId="24"/>
    <cellStyle name="Euro" xfId="25"/>
    <cellStyle name="Good 2" xfId="11"/>
    <cellStyle name="Input 2" xfId="26"/>
    <cellStyle name="Normal" xfId="0" builtinId="0"/>
    <cellStyle name="Normal 2" xfId="7"/>
    <cellStyle name="Normal 2 2" xfId="10"/>
    <cellStyle name="Normal 3" xfId="9"/>
    <cellStyle name="Normal 4" xfId="27"/>
    <cellStyle name="Normal_EJERC" xfId="3"/>
    <cellStyle name="Normal_formato de Ordenes" xfId="4"/>
    <cellStyle name="Note 2" xfId="28"/>
    <cellStyle name="Note 3" xfId="29"/>
    <cellStyle name="OJO" xfId="30"/>
    <cellStyle name="OK" xfId="31"/>
    <cellStyle name="Percent" xfId="5" builtinId="5"/>
    <cellStyle name="Percent 2" xfId="32"/>
    <cellStyle name="Percent 3" xfId="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  <color rgb="FF0066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752474</xdr:colOff>
      <xdr:row>32</xdr:row>
      <xdr:rowOff>47625</xdr:rowOff>
    </xdr:from>
    <xdr:to>
      <xdr:col>9</xdr:col>
      <xdr:colOff>295275</xdr:colOff>
      <xdr:row>39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6353174" y="5743575"/>
          <a:ext cx="400051" cy="131445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504825</xdr:colOff>
      <xdr:row>6</xdr:row>
      <xdr:rowOff>104775</xdr:rowOff>
    </xdr:from>
    <xdr:to>
      <xdr:col>6</xdr:col>
      <xdr:colOff>357468</xdr:colOff>
      <xdr:row>8</xdr:row>
      <xdr:rowOff>160244</xdr:rowOff>
    </xdr:to>
    <xdr:cxnSp macro="">
      <xdr:nvCxnSpPr>
        <xdr:cNvPr id="3" name="Straight Arrow Connector 2"/>
        <xdr:cNvCxnSpPr/>
      </xdr:nvCxnSpPr>
      <xdr:spPr>
        <a:xfrm>
          <a:off x="4000500" y="1333500"/>
          <a:ext cx="405093" cy="3888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6</xdr:row>
      <xdr:rowOff>123825</xdr:rowOff>
    </xdr:from>
    <xdr:to>
      <xdr:col>6</xdr:col>
      <xdr:colOff>443193</xdr:colOff>
      <xdr:row>13</xdr:row>
      <xdr:rowOff>53228</xdr:rowOff>
    </xdr:to>
    <xdr:cxnSp macro="">
      <xdr:nvCxnSpPr>
        <xdr:cNvPr id="4" name="Straight Arrow Connector 3"/>
        <xdr:cNvCxnSpPr/>
      </xdr:nvCxnSpPr>
      <xdr:spPr>
        <a:xfrm>
          <a:off x="4019550" y="1352550"/>
          <a:ext cx="471768" cy="11486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7</xdr:row>
      <xdr:rowOff>156883</xdr:rowOff>
    </xdr:from>
    <xdr:to>
      <xdr:col>6</xdr:col>
      <xdr:colOff>186018</xdr:colOff>
      <xdr:row>14</xdr:row>
      <xdr:rowOff>78441</xdr:rowOff>
    </xdr:to>
    <xdr:cxnSp macro="">
      <xdr:nvCxnSpPr>
        <xdr:cNvPr id="5" name="Straight Arrow Connector 4"/>
        <xdr:cNvCxnSpPr/>
      </xdr:nvCxnSpPr>
      <xdr:spPr>
        <a:xfrm>
          <a:off x="3781425" y="1547533"/>
          <a:ext cx="452718" cy="11502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26</xdr:row>
      <xdr:rowOff>87924</xdr:rowOff>
    </xdr:from>
    <xdr:to>
      <xdr:col>3</xdr:col>
      <xdr:colOff>161190</xdr:colOff>
      <xdr:row>26</xdr:row>
      <xdr:rowOff>359020</xdr:rowOff>
    </xdr:to>
    <xdr:sp macro="" textlink="">
      <xdr:nvSpPr>
        <xdr:cNvPr id="2" name="TextBox 1"/>
        <xdr:cNvSpPr txBox="1"/>
      </xdr:nvSpPr>
      <xdr:spPr>
        <a:xfrm>
          <a:off x="2114549" y="5412399"/>
          <a:ext cx="370741" cy="271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Arial" pitchFamily="34" charset="0"/>
              <a:cs typeface="Arial" pitchFamily="34" charset="0"/>
            </a:rPr>
            <a:t>-</a:t>
          </a:r>
        </a:p>
      </xdr:txBody>
    </xdr:sp>
    <xdr:clientData/>
  </xdr:twoCellAnchor>
  <xdr:twoCellAnchor>
    <xdr:from>
      <xdr:col>3</xdr:col>
      <xdr:colOff>879229</xdr:colOff>
      <xdr:row>26</xdr:row>
      <xdr:rowOff>109904</xdr:rowOff>
    </xdr:from>
    <xdr:to>
      <xdr:col>4</xdr:col>
      <xdr:colOff>109903</xdr:colOff>
      <xdr:row>26</xdr:row>
      <xdr:rowOff>381000</xdr:rowOff>
    </xdr:to>
    <xdr:sp macro="" textlink="">
      <xdr:nvSpPr>
        <xdr:cNvPr id="3" name="TextBox 2"/>
        <xdr:cNvSpPr txBox="1"/>
      </xdr:nvSpPr>
      <xdr:spPr>
        <a:xfrm>
          <a:off x="3203329" y="5434379"/>
          <a:ext cx="230799" cy="271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0</xdr:row>
          <xdr:rowOff>95250</xdr:rowOff>
        </xdr:from>
        <xdr:to>
          <xdr:col>8</xdr:col>
          <xdr:colOff>381000</xdr:colOff>
          <xdr:row>2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8</xdr:row>
          <xdr:rowOff>152400</xdr:rowOff>
        </xdr:from>
        <xdr:to>
          <xdr:col>9</xdr:col>
          <xdr:colOff>76200</xdr:colOff>
          <xdr:row>11</xdr:row>
          <xdr:rowOff>133350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2" name="Line 49"/>
        <xdr:cNvSpPr>
          <a:spLocks noChangeShapeType="1"/>
        </xdr:cNvSpPr>
      </xdr:nvSpPr>
      <xdr:spPr bwMode="auto">
        <a:xfrm>
          <a:off x="2486025" y="174783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85</xdr:row>
      <xdr:rowOff>171450</xdr:rowOff>
    </xdr:from>
    <xdr:to>
      <xdr:col>4</xdr:col>
      <xdr:colOff>0</xdr:colOff>
      <xdr:row>85</xdr:row>
      <xdr:rowOff>171450</xdr:rowOff>
    </xdr:to>
    <xdr:sp macro="" textlink="">
      <xdr:nvSpPr>
        <xdr:cNvPr id="3" name="Line 50"/>
        <xdr:cNvSpPr>
          <a:spLocks noChangeShapeType="1"/>
        </xdr:cNvSpPr>
      </xdr:nvSpPr>
      <xdr:spPr bwMode="auto">
        <a:xfrm>
          <a:off x="2486025" y="176403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85</xdr:row>
      <xdr:rowOff>171450</xdr:rowOff>
    </xdr:from>
    <xdr:to>
      <xdr:col>4</xdr:col>
      <xdr:colOff>723900</xdr:colOff>
      <xdr:row>85</xdr:row>
      <xdr:rowOff>171450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>
          <a:off x="3390900" y="176403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38100</xdr:rowOff>
    </xdr:from>
    <xdr:to>
      <xdr:col>7</xdr:col>
      <xdr:colOff>742950</xdr:colOff>
      <xdr:row>10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48100" y="1657350"/>
          <a:ext cx="41910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9525</xdr:rowOff>
    </xdr:from>
    <xdr:to>
      <xdr:col>7</xdr:col>
      <xdr:colOff>752475</xdr:colOff>
      <xdr:row>10</xdr:row>
      <xdr:rowOff>142875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3810000" y="1628775"/>
          <a:ext cx="4238625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00607796/Documents/0%20IEDG/0%20D/0%20C%20Tec/0%20Clas/1%20ACs/1%20temas/000%20Proyecto%20Editorial/ACs%20Cto%20x%20Ord%20%20P_P%20cproy%20editorial%20p%20al%20&amp;%20ma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V"/>
      <sheetName val="INV (al)"/>
      <sheetName val="MO"/>
      <sheetName val="MO (al)"/>
      <sheetName val="CIF"/>
      <sheetName val="CIF (al)"/>
      <sheetName val="hoja d ordenes"/>
      <sheetName val="variac"/>
      <sheetName val="hoja d ordenes (al)"/>
      <sheetName val="Cs prim "/>
      <sheetName val="Cs prim  (al)"/>
      <sheetName val="Edo del Cs &amp; Result"/>
      <sheetName val="Edo del Cs &amp; Result (al)"/>
      <sheetName val="Mayor Tab1"/>
      <sheetName val="Mayor Tab2"/>
      <sheetName val="Mayor Tab2 (al)"/>
    </sheetNames>
    <sheetDataSet>
      <sheetData sheetId="0">
        <row r="47">
          <cell r="B47" t="str">
            <v>Departamento de Corte</v>
          </cell>
        </row>
        <row r="48">
          <cell r="B48" t="str">
            <v>Departamento de Ensamble</v>
          </cell>
        </row>
        <row r="49">
          <cell r="B49" t="str">
            <v>Departamento de Terminado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K3" sqref="K3"/>
    </sheetView>
  </sheetViews>
  <sheetFormatPr defaultRowHeight="12.75" x14ac:dyDescent="0.2"/>
  <cols>
    <col min="1" max="1" width="10" style="19" customWidth="1"/>
    <col min="2" max="2" width="13.42578125" style="19" customWidth="1"/>
    <col min="3" max="3" width="9.5703125" style="19" customWidth="1"/>
    <col min="4" max="4" width="10.42578125" style="19" customWidth="1"/>
    <col min="5" max="5" width="11.28515625" style="19" customWidth="1"/>
    <col min="6" max="6" width="8.28515625" style="19" customWidth="1"/>
    <col min="7" max="7" width="9.5703125" style="28" customWidth="1"/>
    <col min="8" max="8" width="13.7109375" style="26" customWidth="1"/>
    <col min="9" max="10" width="12.85546875" style="26" customWidth="1"/>
    <col min="11" max="11" width="24" style="27" customWidth="1"/>
    <col min="12" max="16384" width="9.140625" style="22"/>
  </cols>
  <sheetData>
    <row r="1" spans="1:11" ht="26.25" customHeight="1" x14ac:dyDescent="0.2">
      <c r="A1" s="31" t="s">
        <v>122</v>
      </c>
      <c r="B1" s="32" t="s">
        <v>126</v>
      </c>
      <c r="D1" s="29"/>
      <c r="E1" s="30"/>
    </row>
    <row r="2" spans="1:11" ht="22.5" customHeight="1" x14ac:dyDescent="0.2">
      <c r="B2" s="294" t="s">
        <v>108</v>
      </c>
      <c r="C2" s="144"/>
      <c r="D2" s="144"/>
      <c r="E2" s="144"/>
      <c r="F2" s="33" t="s">
        <v>109</v>
      </c>
      <c r="G2" s="365"/>
      <c r="H2" s="22"/>
      <c r="I2" s="22"/>
    </row>
    <row r="3" spans="1:11" ht="16.5" customHeight="1" x14ac:dyDescent="0.25">
      <c r="C3" s="21" t="s">
        <v>53</v>
      </c>
      <c r="D3" s="293" t="s">
        <v>72</v>
      </c>
      <c r="E3" s="284"/>
      <c r="F3" s="34"/>
      <c r="H3" s="35" t="s">
        <v>116</v>
      </c>
      <c r="I3" s="36" t="s">
        <v>74</v>
      </c>
      <c r="J3" s="37"/>
    </row>
    <row r="4" spans="1:11" ht="6" customHeight="1" x14ac:dyDescent="0.25">
      <c r="C4" s="285"/>
      <c r="D4" s="144"/>
      <c r="E4" s="144"/>
      <c r="F4" s="144"/>
      <c r="G4" s="283"/>
      <c r="H4" s="38"/>
      <c r="I4" s="38"/>
      <c r="J4" s="38"/>
    </row>
    <row r="5" spans="1:11" x14ac:dyDescent="0.2">
      <c r="C5" s="286" t="s">
        <v>50</v>
      </c>
      <c r="D5" s="287"/>
      <c r="E5" s="288"/>
      <c r="F5" s="289" t="s">
        <v>51</v>
      </c>
      <c r="G5" s="290"/>
      <c r="H5" s="291" t="s">
        <v>62</v>
      </c>
      <c r="I5" s="291"/>
      <c r="J5" s="292"/>
    </row>
    <row r="6" spans="1:11" x14ac:dyDescent="0.2">
      <c r="A6" s="20" t="s">
        <v>30</v>
      </c>
      <c r="B6" s="39" t="s">
        <v>7</v>
      </c>
      <c r="C6" s="40" t="s">
        <v>57</v>
      </c>
      <c r="D6" s="40" t="s">
        <v>58</v>
      </c>
      <c r="E6" s="40" t="s">
        <v>59</v>
      </c>
      <c r="F6" s="40" t="s">
        <v>52</v>
      </c>
      <c r="G6" s="41" t="s">
        <v>63</v>
      </c>
      <c r="H6" s="42" t="s">
        <v>60</v>
      </c>
      <c r="I6" s="42" t="s">
        <v>61</v>
      </c>
      <c r="J6" s="43" t="s">
        <v>43</v>
      </c>
    </row>
    <row r="7" spans="1:11" x14ac:dyDescent="0.2">
      <c r="A7" s="44"/>
      <c r="B7" s="45" t="s">
        <v>1</v>
      </c>
      <c r="C7" s="46"/>
      <c r="D7" s="46"/>
      <c r="E7" s="47">
        <v>3000</v>
      </c>
      <c r="F7" s="48">
        <v>34</v>
      </c>
      <c r="G7" s="48"/>
      <c r="H7" s="47"/>
      <c r="I7" s="49"/>
      <c r="J7" s="50">
        <v>102000</v>
      </c>
    </row>
    <row r="8" spans="1:11" ht="13.5" thickBot="1" x14ac:dyDescent="0.25">
      <c r="A8" s="44">
        <v>39997</v>
      </c>
      <c r="B8" s="52" t="s">
        <v>54</v>
      </c>
      <c r="C8" s="53">
        <v>2200</v>
      </c>
      <c r="D8" s="54"/>
      <c r="E8" s="47">
        <v>5200</v>
      </c>
      <c r="F8" s="48">
        <v>35.300000000000004</v>
      </c>
      <c r="G8" s="48"/>
      <c r="H8" s="47">
        <v>77660.000000000015</v>
      </c>
      <c r="I8" s="47"/>
      <c r="J8" s="50">
        <v>179660</v>
      </c>
    </row>
    <row r="9" spans="1:11" ht="13.5" thickBot="1" x14ac:dyDescent="0.25">
      <c r="A9" s="44">
        <v>40000</v>
      </c>
      <c r="B9" s="55" t="s">
        <v>190</v>
      </c>
      <c r="C9" s="56"/>
      <c r="D9" s="57">
        <v>2294</v>
      </c>
      <c r="E9" s="58">
        <v>2906</v>
      </c>
      <c r="F9" s="48"/>
      <c r="G9" s="48"/>
      <c r="H9" s="59"/>
      <c r="I9" s="60">
        <v>77996</v>
      </c>
      <c r="J9" s="50">
        <v>101664</v>
      </c>
      <c r="K9" s="51"/>
    </row>
    <row r="10" spans="1:11" s="67" customFormat="1" ht="13.5" customHeight="1" thickTop="1" x14ac:dyDescent="0.2">
      <c r="A10" s="61"/>
      <c r="B10" s="62" t="s">
        <v>1</v>
      </c>
      <c r="C10" s="62"/>
      <c r="D10" s="63">
        <v>2294</v>
      </c>
      <c r="E10" s="64"/>
      <c r="F10" s="65"/>
      <c r="G10" s="65">
        <v>34</v>
      </c>
      <c r="H10" s="64"/>
      <c r="I10" s="64">
        <v>77996</v>
      </c>
      <c r="J10" s="66"/>
      <c r="K10" s="402" t="s">
        <v>121</v>
      </c>
    </row>
    <row r="11" spans="1:11" s="67" customFormat="1" ht="13.5" thickBot="1" x14ac:dyDescent="0.25">
      <c r="A11" s="68"/>
      <c r="B11" s="69" t="s">
        <v>54</v>
      </c>
      <c r="C11" s="69"/>
      <c r="D11" s="70">
        <v>0</v>
      </c>
      <c r="E11" s="70"/>
      <c r="F11" s="71"/>
      <c r="G11" s="71">
        <v>35.300000000000004</v>
      </c>
      <c r="H11" s="70"/>
      <c r="I11" s="70">
        <v>0</v>
      </c>
      <c r="J11" s="72"/>
      <c r="K11" s="402"/>
    </row>
    <row r="12" spans="1:11" ht="15.75" customHeight="1" thickTop="1" thickBot="1" x14ac:dyDescent="0.25">
      <c r="A12" s="44">
        <v>40001</v>
      </c>
      <c r="B12" s="73" t="s">
        <v>55</v>
      </c>
      <c r="C12" s="74">
        <v>2900</v>
      </c>
      <c r="D12" s="75"/>
      <c r="E12" s="75">
        <v>5806</v>
      </c>
      <c r="F12" s="76">
        <v>36.300000000000004</v>
      </c>
      <c r="G12" s="76"/>
      <c r="H12" s="75">
        <v>105270.00000000001</v>
      </c>
      <c r="I12" s="75"/>
      <c r="J12" s="50">
        <v>206934</v>
      </c>
      <c r="K12" s="51"/>
    </row>
    <row r="13" spans="1:11" ht="13.5" thickBot="1" x14ac:dyDescent="0.25">
      <c r="A13" s="44">
        <v>40004</v>
      </c>
      <c r="B13" s="77" t="s">
        <v>191</v>
      </c>
      <c r="C13" s="78"/>
      <c r="D13" s="57">
        <v>2886</v>
      </c>
      <c r="E13" s="79">
        <v>2920</v>
      </c>
      <c r="F13" s="48"/>
      <c r="G13" s="48"/>
      <c r="H13" s="80"/>
      <c r="I13" s="81">
        <v>100958.00000000001</v>
      </c>
      <c r="J13" s="82">
        <v>105975.99999999999</v>
      </c>
      <c r="K13" s="51"/>
    </row>
    <row r="14" spans="1:11" ht="13.5" customHeight="1" thickTop="1" x14ac:dyDescent="0.2">
      <c r="A14" s="61"/>
      <c r="B14" s="62" t="s">
        <v>1</v>
      </c>
      <c r="C14" s="62"/>
      <c r="D14" s="63">
        <v>706</v>
      </c>
      <c r="E14" s="64"/>
      <c r="F14" s="65"/>
      <c r="G14" s="65">
        <v>34</v>
      </c>
      <c r="H14" s="64"/>
      <c r="I14" s="64">
        <v>24004</v>
      </c>
      <c r="J14" s="66"/>
      <c r="K14" s="402" t="s">
        <v>121</v>
      </c>
    </row>
    <row r="15" spans="1:11" ht="13.5" customHeight="1" thickBot="1" x14ac:dyDescent="0.25">
      <c r="A15" s="68"/>
      <c r="B15" s="83" t="s">
        <v>54</v>
      </c>
      <c r="C15" s="83"/>
      <c r="D15" s="84">
        <v>2180</v>
      </c>
      <c r="E15" s="84"/>
      <c r="F15" s="85"/>
      <c r="G15" s="85">
        <v>35.300000000000004</v>
      </c>
      <c r="H15" s="84"/>
      <c r="I15" s="84">
        <v>76954.000000000015</v>
      </c>
      <c r="J15" s="72"/>
      <c r="K15" s="402"/>
    </row>
    <row r="16" spans="1:11" ht="14.25" thickTop="1" thickBot="1" x14ac:dyDescent="0.25">
      <c r="A16" s="44">
        <v>40007</v>
      </c>
      <c r="B16" s="52" t="s">
        <v>56</v>
      </c>
      <c r="C16" s="86">
        <v>2800</v>
      </c>
      <c r="D16" s="87"/>
      <c r="E16" s="80">
        <v>5720</v>
      </c>
      <c r="F16" s="48">
        <v>37.6</v>
      </c>
      <c r="G16" s="48"/>
      <c r="H16" s="80">
        <v>105280</v>
      </c>
      <c r="I16" s="80"/>
      <c r="J16" s="88">
        <v>211256</v>
      </c>
      <c r="K16" s="89"/>
    </row>
    <row r="17" spans="1:11" s="19" customFormat="1" ht="13.5" thickBot="1" x14ac:dyDescent="0.25">
      <c r="A17" s="44">
        <v>40009</v>
      </c>
      <c r="B17" s="90" t="s">
        <v>192</v>
      </c>
      <c r="C17" s="91"/>
      <c r="D17" s="57"/>
      <c r="E17" s="92"/>
      <c r="F17" s="76"/>
      <c r="G17" s="76"/>
      <c r="H17" s="75"/>
      <c r="I17" s="93"/>
      <c r="J17" s="94"/>
      <c r="K17" s="51"/>
    </row>
    <row r="18" spans="1:11" ht="13.5" customHeight="1" thickTop="1" x14ac:dyDescent="0.2">
      <c r="A18" s="61"/>
      <c r="B18" s="62"/>
      <c r="C18" s="62"/>
      <c r="D18" s="63"/>
      <c r="E18" s="64"/>
      <c r="F18" s="65"/>
      <c r="G18" s="65"/>
      <c r="H18" s="64"/>
      <c r="I18" s="64"/>
      <c r="J18" s="66"/>
      <c r="K18" s="401" t="s">
        <v>121</v>
      </c>
    </row>
    <row r="19" spans="1:11" x14ac:dyDescent="0.2">
      <c r="A19" s="95"/>
      <c r="B19" s="96"/>
      <c r="C19" s="96"/>
      <c r="D19" s="97"/>
      <c r="E19" s="98"/>
      <c r="F19" s="99"/>
      <c r="G19" s="100"/>
      <c r="H19" s="98"/>
      <c r="I19" s="98"/>
      <c r="J19" s="101"/>
      <c r="K19" s="401"/>
    </row>
    <row r="20" spans="1:11" ht="13.5" thickBot="1" x14ac:dyDescent="0.25">
      <c r="A20" s="102"/>
      <c r="B20" s="103"/>
      <c r="C20" s="103"/>
      <c r="D20" s="84"/>
      <c r="E20" s="104"/>
      <c r="F20" s="105"/>
      <c r="G20" s="85"/>
      <c r="H20" s="104"/>
      <c r="I20" s="104"/>
      <c r="J20" s="106"/>
      <c r="K20" s="401"/>
    </row>
    <row r="21" spans="1:11" ht="15.75" customHeight="1" thickTop="1" thickBot="1" x14ac:dyDescent="0.25">
      <c r="A21" s="44"/>
      <c r="B21" s="107"/>
      <c r="C21" s="108"/>
      <c r="D21" s="75"/>
      <c r="E21" s="109"/>
      <c r="F21" s="110"/>
      <c r="G21" s="110"/>
      <c r="H21" s="109"/>
      <c r="I21" s="109"/>
      <c r="J21" s="111"/>
      <c r="K21" s="51"/>
    </row>
    <row r="22" spans="1:11" ht="13.5" thickBot="1" x14ac:dyDescent="0.25">
      <c r="A22" s="44"/>
      <c r="B22" s="77"/>
      <c r="C22" s="112"/>
      <c r="D22" s="57"/>
      <c r="E22" s="113"/>
      <c r="F22" s="114"/>
      <c r="G22" s="114"/>
      <c r="H22" s="115"/>
      <c r="I22" s="116"/>
      <c r="J22" s="94"/>
      <c r="K22" s="51"/>
    </row>
    <row r="23" spans="1:11" ht="13.5" customHeight="1" thickTop="1" x14ac:dyDescent="0.2">
      <c r="A23" s="61"/>
      <c r="B23" s="62"/>
      <c r="C23" s="62"/>
      <c r="D23" s="63"/>
      <c r="E23" s="64"/>
      <c r="F23" s="65"/>
      <c r="G23" s="65"/>
      <c r="H23" s="64"/>
      <c r="I23" s="64"/>
      <c r="J23" s="66"/>
      <c r="K23" s="401" t="s">
        <v>121</v>
      </c>
    </row>
    <row r="24" spans="1:11" x14ac:dyDescent="0.2">
      <c r="A24" s="95"/>
      <c r="B24" s="96"/>
      <c r="C24" s="96"/>
      <c r="D24" s="97"/>
      <c r="E24" s="98"/>
      <c r="F24" s="99"/>
      <c r="G24" s="100"/>
      <c r="H24" s="98"/>
      <c r="I24" s="98"/>
      <c r="J24" s="101"/>
      <c r="K24" s="401"/>
    </row>
    <row r="25" spans="1:11" ht="8.25" customHeight="1" thickBot="1" x14ac:dyDescent="0.25">
      <c r="A25" s="102"/>
      <c r="B25" s="103"/>
      <c r="C25" s="103"/>
      <c r="D25" s="84"/>
      <c r="E25" s="104"/>
      <c r="F25" s="105"/>
      <c r="G25" s="85"/>
      <c r="H25" s="104"/>
      <c r="I25" s="104"/>
      <c r="J25" s="106"/>
      <c r="K25" s="401"/>
    </row>
    <row r="26" spans="1:11" ht="15.75" customHeight="1" thickTop="1" thickBot="1" x14ac:dyDescent="0.25">
      <c r="A26" s="44"/>
      <c r="B26" s="52"/>
      <c r="C26" s="117"/>
      <c r="D26" s="118"/>
      <c r="E26" s="119"/>
      <c r="F26" s="120"/>
      <c r="G26" s="120"/>
      <c r="H26" s="119"/>
      <c r="I26" s="119"/>
      <c r="J26" s="121"/>
      <c r="K26" s="89"/>
    </row>
    <row r="27" spans="1:11" ht="13.5" thickBot="1" x14ac:dyDescent="0.25">
      <c r="A27" s="44"/>
      <c r="B27" s="77"/>
      <c r="C27" s="112"/>
      <c r="D27" s="57"/>
      <c r="E27" s="113"/>
      <c r="F27" s="114"/>
      <c r="G27" s="114"/>
      <c r="H27" s="115"/>
      <c r="I27" s="116"/>
      <c r="J27" s="94"/>
      <c r="K27" s="51"/>
    </row>
    <row r="28" spans="1:11" ht="13.5" customHeight="1" thickTop="1" x14ac:dyDescent="0.2">
      <c r="A28" s="61"/>
      <c r="B28" s="62"/>
      <c r="C28" s="62"/>
      <c r="D28" s="63"/>
      <c r="E28" s="64"/>
      <c r="F28" s="65"/>
      <c r="G28" s="65"/>
      <c r="H28" s="64"/>
      <c r="I28" s="64"/>
      <c r="J28" s="66"/>
      <c r="K28" s="401" t="s">
        <v>121</v>
      </c>
    </row>
    <row r="29" spans="1:11" x14ac:dyDescent="0.2">
      <c r="A29" s="95"/>
      <c r="B29" s="96"/>
      <c r="C29" s="96"/>
      <c r="D29" s="97"/>
      <c r="E29" s="98"/>
      <c r="F29" s="99"/>
      <c r="G29" s="100"/>
      <c r="H29" s="98"/>
      <c r="I29" s="98"/>
      <c r="J29" s="101"/>
      <c r="K29" s="401"/>
    </row>
    <row r="30" spans="1:11" ht="6.75" customHeight="1" thickBot="1" x14ac:dyDescent="0.25">
      <c r="A30" s="102"/>
      <c r="B30" s="103"/>
      <c r="C30" s="103"/>
      <c r="D30" s="84"/>
      <c r="E30" s="104"/>
      <c r="F30" s="105"/>
      <c r="G30" s="85"/>
      <c r="H30" s="104"/>
      <c r="I30" s="104"/>
      <c r="J30" s="106"/>
      <c r="K30" s="401"/>
    </row>
    <row r="31" spans="1:11" ht="15.75" customHeight="1" thickTop="1" thickBot="1" x14ac:dyDescent="0.25">
      <c r="A31" s="44"/>
      <c r="B31" s="52"/>
      <c r="C31" s="117"/>
      <c r="D31" s="118"/>
      <c r="E31" s="119"/>
      <c r="F31" s="120"/>
      <c r="G31" s="120"/>
      <c r="H31" s="119"/>
      <c r="I31" s="119"/>
      <c r="J31" s="121"/>
      <c r="K31" s="89"/>
    </row>
    <row r="32" spans="1:11" ht="19.5" thickBot="1" x14ac:dyDescent="0.35">
      <c r="A32" s="122"/>
      <c r="B32" s="77"/>
      <c r="C32" s="112"/>
      <c r="D32" s="123"/>
      <c r="E32" s="113"/>
      <c r="F32" s="124"/>
      <c r="G32" s="124"/>
      <c r="H32" s="115"/>
      <c r="I32" s="116"/>
      <c r="J32" s="125"/>
      <c r="K32" s="126"/>
    </row>
    <row r="33" spans="1:11" ht="13.5" customHeight="1" thickTop="1" x14ac:dyDescent="0.2">
      <c r="A33" s="127"/>
      <c r="B33" s="128"/>
      <c r="C33" s="128"/>
      <c r="D33" s="129"/>
      <c r="E33" s="129"/>
      <c r="F33" s="130"/>
      <c r="G33" s="130"/>
      <c r="H33" s="129"/>
      <c r="I33" s="129"/>
      <c r="J33" s="131"/>
      <c r="K33" s="401" t="s">
        <v>121</v>
      </c>
    </row>
    <row r="34" spans="1:11" x14ac:dyDescent="0.2">
      <c r="A34" s="95"/>
      <c r="B34" s="96"/>
      <c r="C34" s="96"/>
      <c r="D34" s="97"/>
      <c r="E34" s="98"/>
      <c r="F34" s="99"/>
      <c r="G34" s="100"/>
      <c r="H34" s="98"/>
      <c r="I34" s="98"/>
      <c r="J34" s="101"/>
      <c r="K34" s="401"/>
    </row>
    <row r="35" spans="1:11" ht="10.5" customHeight="1" thickBot="1" x14ac:dyDescent="0.25">
      <c r="A35" s="102"/>
      <c r="B35" s="103"/>
      <c r="C35" s="103"/>
      <c r="D35" s="84"/>
      <c r="E35" s="104"/>
      <c r="F35" s="105"/>
      <c r="G35" s="85"/>
      <c r="H35" s="104"/>
      <c r="I35" s="104"/>
      <c r="J35" s="106"/>
      <c r="K35" s="401"/>
    </row>
    <row r="36" spans="1:11" ht="13.5" thickTop="1" x14ac:dyDescent="0.2">
      <c r="B36" s="132"/>
      <c r="C36" s="133"/>
      <c r="D36" s="133"/>
      <c r="E36" s="133"/>
      <c r="F36" s="133"/>
      <c r="G36" s="133"/>
      <c r="H36" s="133"/>
      <c r="I36" s="133"/>
      <c r="J36" s="133"/>
      <c r="K36" s="134"/>
    </row>
    <row r="37" spans="1:11" x14ac:dyDescent="0.2">
      <c r="G37" s="19"/>
      <c r="H37" s="19"/>
      <c r="I37" s="19"/>
      <c r="J37" s="19"/>
      <c r="K37" s="135"/>
    </row>
    <row r="38" spans="1:11" ht="18" customHeight="1" x14ac:dyDescent="0.2">
      <c r="D38" s="144"/>
      <c r="F38" s="144"/>
      <c r="G38" s="144" t="s">
        <v>189</v>
      </c>
      <c r="H38" s="283"/>
      <c r="I38" s="283"/>
      <c r="J38" s="38"/>
      <c r="K38" s="26"/>
    </row>
    <row r="39" spans="1:11" x14ac:dyDescent="0.2">
      <c r="E39" s="136" t="s">
        <v>50</v>
      </c>
      <c r="G39" s="136" t="s">
        <v>64</v>
      </c>
      <c r="H39" s="28"/>
      <c r="I39" s="137" t="s">
        <v>62</v>
      </c>
      <c r="K39" s="26"/>
    </row>
    <row r="40" spans="1:11" ht="17.25" customHeight="1" x14ac:dyDescent="0.2">
      <c r="E40" s="138"/>
      <c r="F40" s="139"/>
      <c r="G40" s="140"/>
      <c r="H40" s="141"/>
      <c r="I40" s="142"/>
    </row>
    <row r="41" spans="1:11" x14ac:dyDescent="0.2">
      <c r="C41" s="143"/>
      <c r="E41" s="28"/>
      <c r="F41" s="28"/>
      <c r="G41" s="283"/>
      <c r="H41" s="38"/>
      <c r="K41" s="26"/>
    </row>
    <row r="42" spans="1:11" x14ac:dyDescent="0.2">
      <c r="C42" s="143"/>
      <c r="E42" s="28"/>
      <c r="F42" s="28"/>
      <c r="G42" s="283"/>
      <c r="H42" s="38"/>
      <c r="K42" s="26"/>
    </row>
    <row r="43" spans="1:11" x14ac:dyDescent="0.2">
      <c r="K43" s="26"/>
    </row>
    <row r="44" spans="1:11" x14ac:dyDescent="0.2">
      <c r="G44" s="26"/>
    </row>
  </sheetData>
  <sheetProtection formatCells="0" formatColumns="0" formatRows="0"/>
  <mergeCells count="6">
    <mergeCell ref="K33:K35"/>
    <mergeCell ref="K10:K11"/>
    <mergeCell ref="K14:K15"/>
    <mergeCell ref="K18:K20"/>
    <mergeCell ref="K23:K25"/>
    <mergeCell ref="K28:K30"/>
  </mergeCells>
  <printOptions horizontalCentered="1"/>
  <pageMargins left="0.23622047244094491" right="0.23622047244094491" top="0.27559055118110237" bottom="0.35433070866141736" header="0.11811023622047245" footer="0.15748031496062992"/>
  <pageSetup orientation="landscape" horizontalDpi="300" verticalDpi="300" r:id="rId1"/>
  <headerFooter alignWithMargins="0">
    <oddFooter>&amp;LContabilidad de Costos&amp;RPreparado por: MA y CPC Irma Damián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6"/>
  <sheetViews>
    <sheetView zoomScale="85" zoomScaleNormal="85" workbookViewId="0">
      <selection activeCell="D23" sqref="D23"/>
    </sheetView>
  </sheetViews>
  <sheetFormatPr defaultRowHeight="12.75" x14ac:dyDescent="0.2"/>
  <cols>
    <col min="1" max="1" width="12.28515625" style="22" customWidth="1"/>
    <col min="2" max="2" width="13" style="22" customWidth="1"/>
    <col min="3" max="3" width="11.7109375" style="22" customWidth="1"/>
    <col min="4" max="4" width="15" style="22" customWidth="1"/>
    <col min="5" max="5" width="13.42578125" style="22" customWidth="1"/>
    <col min="6" max="6" width="14.7109375" style="22" customWidth="1"/>
    <col min="7" max="7" width="13.140625" style="22" bestFit="1" customWidth="1"/>
    <col min="8" max="8" width="12.140625" style="22" customWidth="1"/>
    <col min="9" max="9" width="4.28515625" style="22" customWidth="1"/>
    <col min="10" max="10" width="9.28515625" style="22" customWidth="1"/>
    <col min="11" max="11" width="10" style="22" bestFit="1" customWidth="1"/>
    <col min="12" max="16384" width="9.140625" style="22"/>
  </cols>
  <sheetData>
    <row r="1" spans="1:11" ht="17.25" customHeight="1" x14ac:dyDescent="0.2">
      <c r="A1" s="403" t="s">
        <v>124</v>
      </c>
      <c r="B1" s="404" t="s">
        <v>163</v>
      </c>
      <c r="C1" s="404"/>
      <c r="D1" s="404"/>
      <c r="E1" s="404"/>
      <c r="F1" s="404"/>
      <c r="G1" s="404"/>
      <c r="H1" s="404"/>
    </row>
    <row r="2" spans="1:11" ht="17.25" customHeight="1" x14ac:dyDescent="0.2">
      <c r="A2" s="403"/>
      <c r="B2" s="404"/>
      <c r="C2" s="404"/>
      <c r="D2" s="404"/>
      <c r="E2" s="404"/>
      <c r="F2" s="404"/>
      <c r="G2" s="404"/>
      <c r="H2" s="404"/>
    </row>
    <row r="3" spans="1:11" ht="22.5" customHeight="1" x14ac:dyDescent="0.2">
      <c r="A3" s="25"/>
      <c r="B3" s="145"/>
      <c r="C3" s="146" t="s">
        <v>75</v>
      </c>
      <c r="D3" s="295">
        <v>0.1</v>
      </c>
      <c r="E3" s="295">
        <v>0.15</v>
      </c>
      <c r="F3" s="295">
        <v>0.2</v>
      </c>
      <c r="G3" s="147"/>
      <c r="H3" s="147"/>
    </row>
    <row r="4" spans="1:11" ht="28.5" x14ac:dyDescent="0.2">
      <c r="B4" s="148" t="s">
        <v>6</v>
      </c>
      <c r="C4" s="148" t="s">
        <v>49</v>
      </c>
      <c r="D4" s="148" t="s">
        <v>193</v>
      </c>
      <c r="E4" s="148" t="s">
        <v>221</v>
      </c>
      <c r="F4" s="148" t="s">
        <v>222</v>
      </c>
      <c r="G4" s="149" t="s">
        <v>89</v>
      </c>
      <c r="H4" s="147"/>
      <c r="I4" s="150"/>
      <c r="J4" s="150"/>
      <c r="K4" s="150"/>
    </row>
    <row r="5" spans="1:11" ht="14.25" x14ac:dyDescent="0.2">
      <c r="B5" s="296">
        <v>107</v>
      </c>
      <c r="C5" s="297">
        <v>1480</v>
      </c>
      <c r="D5" s="151">
        <v>148</v>
      </c>
      <c r="E5" s="151">
        <v>222</v>
      </c>
      <c r="F5" s="151">
        <v>296</v>
      </c>
      <c r="G5" s="151">
        <v>666</v>
      </c>
      <c r="H5" s="147"/>
      <c r="I5" s="150"/>
      <c r="J5" s="150"/>
      <c r="K5" s="150"/>
    </row>
    <row r="6" spans="1:11" ht="14.25" x14ac:dyDescent="0.2">
      <c r="B6" s="296">
        <v>108</v>
      </c>
      <c r="C6" s="297">
        <v>1560</v>
      </c>
      <c r="D6" s="151">
        <v>156</v>
      </c>
      <c r="E6" s="151"/>
      <c r="F6" s="151"/>
      <c r="G6" s="151"/>
      <c r="H6" s="147"/>
      <c r="I6" s="150"/>
      <c r="J6" s="361"/>
      <c r="K6" s="150"/>
    </row>
    <row r="7" spans="1:11" ht="14.25" x14ac:dyDescent="0.2">
      <c r="B7" s="296">
        <v>109</v>
      </c>
      <c r="C7" s="297">
        <v>3600</v>
      </c>
      <c r="D7" s="151"/>
      <c r="E7" s="151"/>
      <c r="F7" s="151"/>
      <c r="G7" s="151"/>
      <c r="H7" s="147"/>
      <c r="I7" s="150"/>
      <c r="J7" s="150"/>
      <c r="K7" s="150"/>
    </row>
    <row r="8" spans="1:11" ht="14.25" x14ac:dyDescent="0.2">
      <c r="B8" s="296">
        <v>110</v>
      </c>
      <c r="C8" s="297">
        <v>1740</v>
      </c>
      <c r="D8" s="151"/>
      <c r="E8" s="151"/>
      <c r="F8" s="151"/>
      <c r="G8" s="151"/>
      <c r="H8" s="147"/>
      <c r="I8" s="150"/>
      <c r="J8" s="150"/>
      <c r="K8" s="150"/>
    </row>
    <row r="9" spans="1:11" ht="14.25" x14ac:dyDescent="0.2">
      <c r="B9" s="296">
        <v>111</v>
      </c>
      <c r="C9" s="297">
        <v>990</v>
      </c>
      <c r="D9" s="151"/>
      <c r="E9" s="151"/>
      <c r="F9" s="151"/>
      <c r="G9" s="151"/>
      <c r="H9" s="147"/>
      <c r="I9" s="150"/>
      <c r="J9" s="150"/>
      <c r="K9" s="150"/>
    </row>
    <row r="10" spans="1:11" ht="14.25" x14ac:dyDescent="0.2">
      <c r="A10" s="23"/>
      <c r="B10" s="147"/>
      <c r="C10" s="152" t="s">
        <v>79</v>
      </c>
      <c r="D10" s="153"/>
      <c r="E10" s="153"/>
      <c r="F10" s="153"/>
      <c r="G10" s="153"/>
      <c r="H10" s="147"/>
      <c r="I10" s="150"/>
      <c r="J10" s="150"/>
      <c r="K10" s="150"/>
    </row>
    <row r="11" spans="1:11" ht="6.75" customHeight="1" x14ac:dyDescent="0.2">
      <c r="A11" s="23"/>
      <c r="B11" s="147"/>
      <c r="C11" s="152"/>
      <c r="D11" s="154"/>
      <c r="E11" s="154"/>
      <c r="F11" s="154"/>
      <c r="G11" s="154"/>
      <c r="H11" s="147"/>
      <c r="I11" s="150"/>
      <c r="J11" s="150"/>
      <c r="K11" s="150"/>
    </row>
    <row r="12" spans="1:11" ht="14.25" x14ac:dyDescent="0.2">
      <c r="A12" s="405" t="s">
        <v>117</v>
      </c>
      <c r="B12" s="405"/>
      <c r="C12" s="405"/>
      <c r="D12" s="298">
        <v>16.5</v>
      </c>
      <c r="E12" s="298">
        <v>16.5</v>
      </c>
      <c r="F12" s="298">
        <v>16.5</v>
      </c>
      <c r="G12" s="145"/>
      <c r="H12" s="147"/>
    </row>
    <row r="13" spans="1:11" ht="28.5" x14ac:dyDescent="0.2">
      <c r="A13" s="159" t="s">
        <v>6</v>
      </c>
      <c r="B13" s="155"/>
      <c r="C13" s="155"/>
      <c r="D13" s="148" t="s">
        <v>193</v>
      </c>
      <c r="E13" s="148" t="s">
        <v>221</v>
      </c>
      <c r="F13" s="148" t="s">
        <v>222</v>
      </c>
      <c r="G13" s="156" t="s">
        <v>194</v>
      </c>
      <c r="H13" s="147"/>
    </row>
    <row r="14" spans="1:11" ht="14.25" x14ac:dyDescent="0.2">
      <c r="A14" s="159">
        <v>107</v>
      </c>
      <c r="B14" s="155"/>
      <c r="C14" s="155"/>
      <c r="D14" s="157">
        <v>2442</v>
      </c>
      <c r="E14" s="157">
        <v>3663</v>
      </c>
      <c r="F14" s="157">
        <v>4884</v>
      </c>
      <c r="G14" s="157">
        <v>10989</v>
      </c>
      <c r="H14" s="147"/>
    </row>
    <row r="15" spans="1:11" ht="14.25" x14ac:dyDescent="0.2">
      <c r="A15" s="159">
        <v>108</v>
      </c>
      <c r="B15" s="155"/>
      <c r="C15" s="155"/>
      <c r="D15" s="157">
        <v>2574</v>
      </c>
      <c r="E15" s="157"/>
      <c r="F15" s="157"/>
      <c r="G15" s="157"/>
      <c r="H15" s="147"/>
    </row>
    <row r="16" spans="1:11" ht="14.25" x14ac:dyDescent="0.2">
      <c r="A16" s="159">
        <v>109</v>
      </c>
      <c r="B16" s="155"/>
      <c r="C16" s="155"/>
      <c r="D16" s="157"/>
      <c r="E16" s="157"/>
      <c r="F16" s="157"/>
      <c r="G16" s="157"/>
      <c r="H16" s="147"/>
    </row>
    <row r="17" spans="1:10" ht="14.25" x14ac:dyDescent="0.2">
      <c r="A17" s="159">
        <v>110</v>
      </c>
      <c r="B17" s="155"/>
      <c r="C17" s="155"/>
      <c r="D17" s="157"/>
      <c r="E17" s="157"/>
      <c r="F17" s="157"/>
      <c r="G17" s="157"/>
      <c r="H17" s="147"/>
    </row>
    <row r="18" spans="1:10" ht="14.25" x14ac:dyDescent="0.2">
      <c r="A18" s="159">
        <v>111</v>
      </c>
      <c r="B18" s="155"/>
      <c r="C18" s="155"/>
      <c r="D18" s="157"/>
      <c r="E18" s="157"/>
      <c r="F18" s="157"/>
      <c r="G18" s="157"/>
      <c r="H18" s="147"/>
    </row>
    <row r="19" spans="1:10" ht="14.25" x14ac:dyDescent="0.2">
      <c r="A19" s="24"/>
      <c r="B19" s="147"/>
      <c r="C19" s="146" t="s">
        <v>181</v>
      </c>
      <c r="D19" s="158"/>
      <c r="E19" s="158"/>
      <c r="F19" s="158"/>
      <c r="G19" s="158"/>
      <c r="H19" s="147"/>
    </row>
    <row r="20" spans="1:10" ht="44.25" customHeight="1" x14ac:dyDescent="0.2">
      <c r="A20" s="159" t="s">
        <v>7</v>
      </c>
      <c r="B20" s="155"/>
      <c r="C20" s="155"/>
      <c r="D20" s="148" t="s">
        <v>193</v>
      </c>
      <c r="E20" s="148" t="s">
        <v>221</v>
      </c>
      <c r="F20" s="148" t="s">
        <v>222</v>
      </c>
      <c r="G20" s="160" t="s">
        <v>194</v>
      </c>
      <c r="H20" s="147"/>
    </row>
    <row r="21" spans="1:10" ht="14.25" collapsed="1" x14ac:dyDescent="0.2">
      <c r="A21" s="159" t="s">
        <v>195</v>
      </c>
      <c r="B21" s="155"/>
      <c r="C21" s="155"/>
      <c r="D21" s="154">
        <v>937</v>
      </c>
      <c r="E21" s="154"/>
      <c r="F21" s="154"/>
      <c r="G21" s="154"/>
      <c r="H21" s="147"/>
    </row>
    <row r="22" spans="1:10" ht="14.25" x14ac:dyDescent="0.2">
      <c r="A22" s="159" t="s">
        <v>78</v>
      </c>
      <c r="B22" s="155"/>
      <c r="C22" s="155"/>
      <c r="D22" s="299">
        <v>16.5</v>
      </c>
      <c r="E22" s="299"/>
      <c r="F22" s="299"/>
      <c r="G22" s="147"/>
      <c r="H22" s="147"/>
    </row>
    <row r="23" spans="1:10" ht="14.25" x14ac:dyDescent="0.2">
      <c r="A23" s="159" t="s">
        <v>77</v>
      </c>
      <c r="B23" s="155"/>
      <c r="C23" s="155"/>
      <c r="D23" s="161">
        <v>15460.5</v>
      </c>
      <c r="E23" s="161"/>
      <c r="F23" s="161"/>
      <c r="G23" s="162"/>
      <c r="H23" s="147"/>
    </row>
    <row r="24" spans="1:10" ht="21" hidden="1" customHeight="1" x14ac:dyDescent="0.2">
      <c r="A24" s="147"/>
      <c r="B24" s="147"/>
      <c r="C24" s="147"/>
      <c r="D24" s="147"/>
      <c r="E24" s="147"/>
      <c r="F24" s="147"/>
      <c r="G24" s="147"/>
      <c r="H24" s="147"/>
    </row>
    <row r="25" spans="1:10" ht="14.25" hidden="1" customHeight="1" x14ac:dyDescent="0.2">
      <c r="A25" s="147"/>
      <c r="B25" s="147"/>
      <c r="C25" s="147"/>
      <c r="D25" s="147"/>
      <c r="E25" s="147"/>
      <c r="F25" s="163" t="s">
        <v>80</v>
      </c>
      <c r="G25" s="164">
        <v>0</v>
      </c>
      <c r="H25" s="147"/>
    </row>
    <row r="26" spans="1:10" ht="26.25" customHeight="1" x14ac:dyDescent="0.2">
      <c r="A26" s="150"/>
      <c r="B26" s="165" t="s">
        <v>107</v>
      </c>
      <c r="C26" s="150"/>
      <c r="D26" s="150"/>
      <c r="E26" s="150"/>
      <c r="F26" s="150"/>
      <c r="G26" s="150"/>
      <c r="H26" s="150"/>
      <c r="I26" s="150"/>
      <c r="J26" s="150"/>
    </row>
    <row r="27" spans="1:10" ht="33.75" x14ac:dyDescent="0.2">
      <c r="B27" s="166" t="s">
        <v>105</v>
      </c>
      <c r="C27" s="167" t="s">
        <v>226</v>
      </c>
      <c r="D27" s="167" t="s">
        <v>103</v>
      </c>
      <c r="E27" s="167" t="s">
        <v>123</v>
      </c>
      <c r="G27" s="166" t="s">
        <v>105</v>
      </c>
      <c r="H27" s="167" t="s">
        <v>98</v>
      </c>
    </row>
    <row r="28" spans="1:10" x14ac:dyDescent="0.2">
      <c r="B28" s="168" t="s">
        <v>35</v>
      </c>
      <c r="C28" s="169">
        <v>66305.25</v>
      </c>
      <c r="G28" s="168" t="s">
        <v>35</v>
      </c>
      <c r="H28" s="170"/>
    </row>
    <row r="29" spans="1:10" x14ac:dyDescent="0.2">
      <c r="B29" s="168" t="s">
        <v>9</v>
      </c>
      <c r="C29" s="169">
        <v>47880</v>
      </c>
      <c r="G29" s="168" t="s">
        <v>9</v>
      </c>
      <c r="H29" s="170"/>
    </row>
    <row r="30" spans="1:10" ht="18.75" x14ac:dyDescent="0.3">
      <c r="B30" s="171" t="s">
        <v>70</v>
      </c>
      <c r="C30" s="172">
        <v>114185.25</v>
      </c>
      <c r="D30" s="173"/>
      <c r="E30" s="174"/>
      <c r="F30" s="126"/>
      <c r="G30" s="171" t="s">
        <v>70</v>
      </c>
      <c r="H30" s="175"/>
    </row>
    <row r="31" spans="1:10" x14ac:dyDescent="0.2">
      <c r="E31" s="176"/>
    </row>
    <row r="32" spans="1:10" ht="33.75" x14ac:dyDescent="0.2">
      <c r="D32" s="166" t="s">
        <v>102</v>
      </c>
      <c r="E32" s="167" t="s">
        <v>104</v>
      </c>
    </row>
    <row r="33" spans="4:5" x14ac:dyDescent="0.2">
      <c r="D33" s="171" t="s">
        <v>8</v>
      </c>
      <c r="E33" s="177"/>
    </row>
    <row r="34" spans="4:5" ht="6.75" customHeight="1" x14ac:dyDescent="0.2">
      <c r="E34" s="176"/>
    </row>
    <row r="35" spans="4:5" x14ac:dyDescent="0.2">
      <c r="E35" s="176"/>
    </row>
    <row r="36" spans="4:5" x14ac:dyDescent="0.2">
      <c r="E36" s="176"/>
    </row>
  </sheetData>
  <sheetProtection formatCells="0" formatColumns="0" formatRows="0"/>
  <mergeCells count="3">
    <mergeCell ref="A1:A2"/>
    <mergeCell ref="B1:H2"/>
    <mergeCell ref="A12:C12"/>
  </mergeCells>
  <pageMargins left="0.23622047244094491" right="0.23622047244094491" top="0.39370078740157483" bottom="0.19685039370078741" header="0.19685039370078741" footer="0.19685039370078741"/>
  <pageSetup scale="125" orientation="landscape" r:id="rId1"/>
  <headerFooter>
    <oddFooter xml:space="preserve">&amp;LContabilidad de Costos&amp;RPreparado por: MA y CPC Irma Damián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8"/>
  <sheetViews>
    <sheetView workbookViewId="0">
      <selection activeCell="J10" sqref="J10"/>
    </sheetView>
  </sheetViews>
  <sheetFormatPr defaultRowHeight="14.25" x14ac:dyDescent="0.2"/>
  <cols>
    <col min="1" max="1" width="3.7109375" style="145" customWidth="1"/>
    <col min="2" max="2" width="15" style="145" customWidth="1"/>
    <col min="3" max="5" width="12.5703125" style="145" customWidth="1"/>
    <col min="6" max="6" width="12.7109375" style="145" customWidth="1"/>
    <col min="7" max="7" width="13.28515625" style="145" customWidth="1"/>
    <col min="8" max="8" width="13.42578125" style="145" customWidth="1"/>
    <col min="9" max="9" width="13.85546875" style="145" customWidth="1"/>
    <col min="10" max="10" width="13.42578125" style="145" customWidth="1"/>
    <col min="11" max="11" width="9.28515625" style="145" bestFit="1" customWidth="1"/>
    <col min="12" max="12" width="11.140625" style="145" bestFit="1" customWidth="1"/>
    <col min="13" max="15" width="9.140625" style="145"/>
    <col min="16" max="16" width="10" style="145" bestFit="1" customWidth="1"/>
    <col min="17" max="16384" width="9.140625" style="145"/>
  </cols>
  <sheetData>
    <row r="1" spans="1:11" ht="18" customHeight="1" x14ac:dyDescent="0.2">
      <c r="B1" s="422" t="s">
        <v>125</v>
      </c>
      <c r="C1" s="406" t="s">
        <v>128</v>
      </c>
      <c r="D1" s="406"/>
      <c r="E1" s="406"/>
      <c r="F1" s="406"/>
      <c r="G1" s="406"/>
      <c r="H1" s="406"/>
      <c r="I1" s="406"/>
      <c r="J1" s="406"/>
    </row>
    <row r="2" spans="1:11" ht="18" customHeight="1" x14ac:dyDescent="0.2">
      <c r="A2" s="186"/>
      <c r="B2" s="422"/>
      <c r="C2" s="406"/>
      <c r="D2" s="406"/>
      <c r="E2" s="406"/>
      <c r="F2" s="406"/>
      <c r="G2" s="406"/>
      <c r="H2" s="406"/>
      <c r="I2" s="406"/>
      <c r="J2" s="406"/>
    </row>
    <row r="3" spans="1:11" ht="6.75" customHeight="1" x14ac:dyDescent="0.2">
      <c r="B3" s="182"/>
      <c r="H3" s="183"/>
      <c r="J3" s="183"/>
    </row>
    <row r="4" spans="1:11" ht="18.75" customHeight="1" x14ac:dyDescent="0.2">
      <c r="A4" s="187" t="s">
        <v>118</v>
      </c>
      <c r="C4" s="183"/>
      <c r="D4" s="183"/>
      <c r="E4" s="183"/>
      <c r="F4" s="184"/>
      <c r="J4" s="185"/>
    </row>
    <row r="5" spans="1:11" x14ac:dyDescent="0.2">
      <c r="B5" s="182" t="s">
        <v>110</v>
      </c>
      <c r="C5" s="183"/>
      <c r="D5" s="183"/>
      <c r="E5" s="183"/>
      <c r="F5" s="184"/>
      <c r="J5" s="185"/>
    </row>
    <row r="6" spans="1:11" x14ac:dyDescent="0.2">
      <c r="B6" s="182" t="s">
        <v>115</v>
      </c>
      <c r="C6" s="183"/>
      <c r="D6" s="183"/>
      <c r="E6" s="183"/>
      <c r="F6" s="184"/>
      <c r="J6" s="185"/>
    </row>
    <row r="7" spans="1:11" x14ac:dyDescent="0.2">
      <c r="B7" s="182" t="s">
        <v>111</v>
      </c>
      <c r="C7" s="183"/>
      <c r="D7" s="183"/>
      <c r="E7" s="183"/>
      <c r="F7" s="184"/>
      <c r="J7" s="185"/>
    </row>
    <row r="8" spans="1:11" x14ac:dyDescent="0.2">
      <c r="B8" s="182" t="s">
        <v>196</v>
      </c>
      <c r="C8" s="183"/>
      <c r="D8" s="183"/>
      <c r="E8" s="183"/>
      <c r="F8" s="184"/>
      <c r="J8" s="185"/>
    </row>
    <row r="9" spans="1:11" x14ac:dyDescent="0.2">
      <c r="A9" s="188"/>
      <c r="J9" s="185"/>
    </row>
    <row r="10" spans="1:11" ht="19.5" customHeight="1" x14ac:dyDescent="0.2">
      <c r="B10" s="189" t="s">
        <v>140</v>
      </c>
      <c r="D10" s="190"/>
    </row>
    <row r="11" spans="1:11" ht="21" customHeight="1" x14ac:dyDescent="0.2">
      <c r="B11" s="191" t="s">
        <v>115</v>
      </c>
      <c r="D11" s="190"/>
    </row>
    <row r="12" spans="1:11" ht="21" customHeight="1" x14ac:dyDescent="0.2">
      <c r="A12" s="414" t="s">
        <v>130</v>
      </c>
      <c r="B12" s="415" t="s">
        <v>197</v>
      </c>
      <c r="C12" s="428" t="s">
        <v>9</v>
      </c>
      <c r="D12" s="428"/>
      <c r="E12" s="420" t="s">
        <v>0</v>
      </c>
      <c r="F12" s="157">
        <v>47880</v>
      </c>
      <c r="G12" s="420" t="s">
        <v>0</v>
      </c>
    </row>
    <row r="13" spans="1:11" ht="12.75" customHeight="1" x14ac:dyDescent="0.2">
      <c r="A13" s="414"/>
      <c r="B13" s="415"/>
      <c r="C13" s="423" t="s">
        <v>198</v>
      </c>
      <c r="D13" s="423"/>
      <c r="E13" s="420"/>
      <c r="F13" s="425">
        <v>5</v>
      </c>
      <c r="G13" s="420"/>
      <c r="H13" s="427">
        <v>9576</v>
      </c>
      <c r="I13" s="427"/>
    </row>
    <row r="14" spans="1:11" ht="22.5" customHeight="1" x14ac:dyDescent="0.2">
      <c r="A14" s="192"/>
      <c r="C14" s="424"/>
      <c r="D14" s="424"/>
      <c r="E14" s="420"/>
      <c r="F14" s="426"/>
      <c r="G14" s="420"/>
    </row>
    <row r="15" spans="1:11" s="197" customFormat="1" ht="25.5" customHeight="1" x14ac:dyDescent="0.2">
      <c r="A15" s="193"/>
      <c r="B15" s="194" t="s">
        <v>199</v>
      </c>
      <c r="C15" s="195"/>
      <c r="D15" s="195"/>
      <c r="E15" s="196"/>
      <c r="F15" s="181"/>
      <c r="G15" s="181"/>
    </row>
    <row r="16" spans="1:11" ht="32.25" customHeight="1" x14ac:dyDescent="0.25">
      <c r="A16" s="192"/>
      <c r="B16" s="190"/>
      <c r="C16" s="195"/>
      <c r="D16" s="195"/>
      <c r="E16" s="280" t="s">
        <v>7</v>
      </c>
      <c r="F16" s="366" t="s">
        <v>4</v>
      </c>
      <c r="G16" s="366" t="s">
        <v>73</v>
      </c>
      <c r="H16" s="366" t="s">
        <v>5</v>
      </c>
      <c r="I16" s="280" t="s">
        <v>3</v>
      </c>
      <c r="K16" s="370"/>
    </row>
    <row r="17" spans="1:11" ht="15" x14ac:dyDescent="0.25">
      <c r="A17" s="192"/>
      <c r="B17" s="198"/>
      <c r="C17" s="199"/>
      <c r="D17" s="199"/>
      <c r="E17" s="200" t="s">
        <v>198</v>
      </c>
      <c r="F17" s="201">
        <v>1</v>
      </c>
      <c r="G17" s="201">
        <v>2</v>
      </c>
      <c r="H17" s="201">
        <v>2</v>
      </c>
      <c r="I17" s="201">
        <v>5</v>
      </c>
      <c r="K17" s="370"/>
    </row>
    <row r="18" spans="1:11" ht="15" x14ac:dyDescent="0.25">
      <c r="A18" s="192"/>
      <c r="B18" s="202"/>
      <c r="C18" s="203"/>
      <c r="D18" s="203"/>
      <c r="E18" s="204" t="s">
        <v>200</v>
      </c>
      <c r="F18" s="205">
        <v>9576</v>
      </c>
      <c r="G18" s="205">
        <v>9576</v>
      </c>
      <c r="H18" s="205">
        <v>9576</v>
      </c>
      <c r="I18" s="205">
        <v>9576</v>
      </c>
      <c r="K18" s="370"/>
    </row>
    <row r="19" spans="1:11" x14ac:dyDescent="0.2">
      <c r="A19" s="192"/>
      <c r="C19" s="195"/>
      <c r="D19" s="195"/>
      <c r="E19" s="206" t="s">
        <v>62</v>
      </c>
      <c r="F19" s="183">
        <v>9576</v>
      </c>
      <c r="G19" s="183">
        <v>19152</v>
      </c>
      <c r="H19" s="183">
        <v>19152</v>
      </c>
      <c r="I19" s="183">
        <v>47880</v>
      </c>
    </row>
    <row r="20" spans="1:11" ht="21" customHeight="1" x14ac:dyDescent="0.2">
      <c r="A20" s="192"/>
      <c r="B20" s="191" t="s">
        <v>111</v>
      </c>
      <c r="C20" s="195"/>
      <c r="D20" s="195"/>
      <c r="E20" s="196"/>
      <c r="F20" s="183"/>
      <c r="G20" s="183"/>
    </row>
    <row r="21" spans="1:11" ht="14.25" customHeight="1" x14ac:dyDescent="0.2">
      <c r="A21" s="414" t="s">
        <v>131</v>
      </c>
      <c r="B21" s="415" t="s">
        <v>164</v>
      </c>
      <c r="C21" s="328"/>
      <c r="D21" s="329"/>
      <c r="E21" s="420" t="s">
        <v>0</v>
      </c>
      <c r="F21" s="178"/>
      <c r="G21" s="420" t="s">
        <v>0</v>
      </c>
      <c r="H21" s="421"/>
      <c r="I21" s="421"/>
    </row>
    <row r="22" spans="1:11" ht="14.25" customHeight="1" x14ac:dyDescent="0.2">
      <c r="A22" s="414"/>
      <c r="B22" s="415"/>
      <c r="C22" s="409"/>
      <c r="D22" s="409"/>
      <c r="E22" s="420"/>
      <c r="F22" s="179"/>
      <c r="G22" s="420"/>
      <c r="H22" s="421"/>
      <c r="I22" s="421"/>
    </row>
    <row r="23" spans="1:11" s="197" customFormat="1" ht="21.75" customHeight="1" x14ac:dyDescent="0.2">
      <c r="A23" s="193"/>
      <c r="B23" s="207" t="s">
        <v>208</v>
      </c>
      <c r="C23" s="195"/>
      <c r="D23" s="195"/>
      <c r="E23" s="196"/>
      <c r="F23" s="181"/>
      <c r="G23" s="181"/>
    </row>
    <row r="24" spans="1:11" s="197" customFormat="1" ht="12" customHeight="1" x14ac:dyDescent="0.2">
      <c r="A24" s="193"/>
      <c r="B24" s="194"/>
      <c r="C24" s="195"/>
      <c r="D24" s="368"/>
      <c r="E24" s="208"/>
      <c r="F24" s="209"/>
      <c r="G24" s="209"/>
      <c r="H24" s="210"/>
      <c r="I24" s="210"/>
    </row>
    <row r="25" spans="1:11" ht="25.5" x14ac:dyDescent="0.2">
      <c r="A25" s="192"/>
      <c r="B25" s="280" t="s">
        <v>7</v>
      </c>
      <c r="C25" s="190"/>
      <c r="D25" s="366" t="s">
        <v>201</v>
      </c>
      <c r="E25" s="366" t="s">
        <v>223</v>
      </c>
      <c r="F25" s="366" t="s">
        <v>224</v>
      </c>
      <c r="G25" s="366" t="s">
        <v>4</v>
      </c>
      <c r="H25" s="366" t="s">
        <v>73</v>
      </c>
      <c r="I25" s="366" t="s">
        <v>5</v>
      </c>
      <c r="J25" s="280" t="s">
        <v>3</v>
      </c>
    </row>
    <row r="26" spans="1:11" ht="16.5" customHeight="1" x14ac:dyDescent="0.2">
      <c r="A26" s="211"/>
      <c r="B26" s="212"/>
      <c r="C26" s="213"/>
      <c r="D26" s="214"/>
      <c r="E26" s="214"/>
      <c r="F26" s="214"/>
      <c r="G26" s="214"/>
      <c r="H26" s="214"/>
      <c r="I26" s="214"/>
      <c r="J26" s="214"/>
    </row>
    <row r="27" spans="1:11" ht="16.5" customHeight="1" x14ac:dyDescent="0.2">
      <c r="A27" s="215"/>
      <c r="B27" s="202"/>
      <c r="C27" s="371"/>
      <c r="D27" s="216"/>
      <c r="E27" s="216"/>
      <c r="F27" s="216"/>
      <c r="G27" s="216"/>
      <c r="H27" s="216"/>
      <c r="I27" s="216"/>
      <c r="J27" s="216"/>
    </row>
    <row r="28" spans="1:11" ht="21" customHeight="1" x14ac:dyDescent="0.2">
      <c r="A28" s="192"/>
      <c r="C28" s="206" t="s">
        <v>62</v>
      </c>
      <c r="D28" s="183"/>
      <c r="E28" s="183"/>
      <c r="F28" s="183"/>
      <c r="G28" s="183"/>
      <c r="H28" s="183"/>
      <c r="I28" s="183"/>
      <c r="J28" s="183"/>
    </row>
    <row r="29" spans="1:11" ht="24.75" customHeight="1" x14ac:dyDescent="0.2">
      <c r="A29" s="192"/>
      <c r="B29" s="191" t="s">
        <v>196</v>
      </c>
      <c r="C29" s="195"/>
      <c r="D29" s="195"/>
      <c r="E29" s="196"/>
      <c r="F29" s="183"/>
      <c r="G29" s="183"/>
    </row>
    <row r="30" spans="1:11" ht="12.75" customHeight="1" x14ac:dyDescent="0.2">
      <c r="A30" s="414" t="s">
        <v>132</v>
      </c>
      <c r="B30" s="415" t="s">
        <v>210</v>
      </c>
      <c r="C30" s="416"/>
      <c r="D30" s="416"/>
      <c r="E30" s="417" t="s">
        <v>0</v>
      </c>
      <c r="F30" s="178"/>
      <c r="G30" s="417" t="s">
        <v>0</v>
      </c>
      <c r="H30" s="418"/>
      <c r="I30" s="408"/>
      <c r="J30" s="197"/>
    </row>
    <row r="31" spans="1:11" ht="12.75" customHeight="1" x14ac:dyDescent="0.2">
      <c r="A31" s="414"/>
      <c r="B31" s="415"/>
      <c r="C31" s="409"/>
      <c r="D31" s="409"/>
      <c r="E31" s="417"/>
      <c r="F31" s="330"/>
      <c r="G31" s="417"/>
      <c r="H31" s="418"/>
      <c r="I31" s="408"/>
      <c r="J31" s="197"/>
    </row>
    <row r="32" spans="1:11" s="197" customFormat="1" ht="25.5" customHeight="1" x14ac:dyDescent="0.2">
      <c r="A32" s="193"/>
      <c r="B32" s="207" t="s">
        <v>211</v>
      </c>
      <c r="C32" s="195"/>
      <c r="D32" s="195"/>
      <c r="E32" s="196"/>
      <c r="F32" s="181"/>
      <c r="G32" s="181"/>
    </row>
    <row r="33" spans="1:11" s="197" customFormat="1" ht="12" customHeight="1" x14ac:dyDescent="0.2">
      <c r="B33" s="207"/>
      <c r="C33" s="195"/>
      <c r="D33" s="195"/>
      <c r="E33" s="196"/>
      <c r="F33" s="181"/>
      <c r="G33" s="181"/>
    </row>
    <row r="34" spans="1:11" s="197" customFormat="1" ht="25.5" x14ac:dyDescent="0.2">
      <c r="B34" s="145"/>
      <c r="C34" s="280" t="s">
        <v>7</v>
      </c>
      <c r="D34" s="366" t="s">
        <v>201</v>
      </c>
      <c r="E34" s="366" t="s">
        <v>223</v>
      </c>
      <c r="F34" s="366" t="s">
        <v>224</v>
      </c>
      <c r="G34" s="366" t="s">
        <v>4</v>
      </c>
      <c r="H34" s="366" t="s">
        <v>73</v>
      </c>
      <c r="I34" s="366" t="s">
        <v>5</v>
      </c>
      <c r="J34" s="280" t="s">
        <v>3</v>
      </c>
    </row>
    <row r="35" spans="1:11" s="197" customFormat="1" ht="15" customHeight="1" x14ac:dyDescent="0.2">
      <c r="A35" s="212"/>
      <c r="B35" s="212"/>
      <c r="C35" s="217" t="s">
        <v>206</v>
      </c>
      <c r="D35" s="218"/>
      <c r="E35" s="218"/>
      <c r="F35" s="218"/>
      <c r="G35" s="218"/>
      <c r="H35" s="218"/>
      <c r="I35" s="218"/>
      <c r="J35" s="218"/>
    </row>
    <row r="36" spans="1:11" s="197" customFormat="1" ht="15" customHeight="1" x14ac:dyDescent="0.2">
      <c r="A36" s="219"/>
      <c r="B36" s="202"/>
      <c r="C36" s="371" t="s">
        <v>209</v>
      </c>
      <c r="D36" s="220"/>
      <c r="E36" s="220"/>
      <c r="F36" s="220"/>
      <c r="G36" s="220"/>
      <c r="H36" s="220"/>
      <c r="I36" s="220"/>
      <c r="J36" s="220"/>
    </row>
    <row r="37" spans="1:11" ht="15" customHeight="1" x14ac:dyDescent="0.2">
      <c r="C37" s="206" t="s">
        <v>62</v>
      </c>
      <c r="D37" s="183"/>
      <c r="E37" s="183"/>
      <c r="F37" s="183"/>
      <c r="G37" s="183"/>
      <c r="H37" s="183"/>
      <c r="I37" s="183"/>
      <c r="J37" s="183"/>
      <c r="K37" s="197"/>
    </row>
    <row r="38" spans="1:11" x14ac:dyDescent="0.2">
      <c r="B38" s="206"/>
      <c r="C38" s="183"/>
      <c r="D38" s="183"/>
      <c r="E38" s="183"/>
      <c r="F38" s="183"/>
      <c r="G38" s="183"/>
      <c r="H38" s="183"/>
      <c r="I38" s="183"/>
      <c r="K38" s="197"/>
    </row>
    <row r="39" spans="1:11" ht="17.25" customHeight="1" x14ac:dyDescent="0.2">
      <c r="A39" s="155"/>
      <c r="B39" s="221" t="s">
        <v>133</v>
      </c>
      <c r="C39" s="221"/>
      <c r="D39" s="155"/>
      <c r="E39" s="155"/>
      <c r="F39" s="155"/>
      <c r="G39" s="155"/>
      <c r="H39" s="155"/>
      <c r="I39" s="155"/>
      <c r="J39" s="190"/>
      <c r="K39" s="197"/>
    </row>
    <row r="40" spans="1:11" ht="25.5" x14ac:dyDescent="0.2">
      <c r="A40" s="192"/>
      <c r="B40" s="410" t="s">
        <v>7</v>
      </c>
      <c r="C40" s="410"/>
      <c r="D40" s="366" t="s">
        <v>201</v>
      </c>
      <c r="E40" s="366" t="s">
        <v>223</v>
      </c>
      <c r="F40" s="366" t="s">
        <v>224</v>
      </c>
      <c r="G40" s="366" t="s">
        <v>4</v>
      </c>
      <c r="H40" s="366" t="s">
        <v>73</v>
      </c>
      <c r="I40" s="366" t="s">
        <v>5</v>
      </c>
      <c r="J40" s="280" t="s">
        <v>8</v>
      </c>
    </row>
    <row r="41" spans="1:11" ht="16.5" customHeight="1" x14ac:dyDescent="0.2">
      <c r="A41" s="192" t="s">
        <v>129</v>
      </c>
      <c r="B41" s="182" t="s">
        <v>119</v>
      </c>
      <c r="C41" s="182"/>
      <c r="D41" s="222">
        <v>0</v>
      </c>
      <c r="E41" s="222">
        <v>0</v>
      </c>
      <c r="F41" s="180">
        <v>29640</v>
      </c>
      <c r="G41" s="223">
        <v>0</v>
      </c>
      <c r="H41" s="223">
        <v>0</v>
      </c>
      <c r="I41" s="223">
        <v>0</v>
      </c>
      <c r="J41" s="180">
        <v>29640</v>
      </c>
    </row>
    <row r="42" spans="1:11" ht="16.5" customHeight="1" x14ac:dyDescent="0.2">
      <c r="A42" s="192" t="s">
        <v>130</v>
      </c>
      <c r="B42" s="182" t="s">
        <v>120</v>
      </c>
      <c r="C42" s="182"/>
      <c r="D42" s="222">
        <v>0</v>
      </c>
      <c r="E42" s="222">
        <v>0</v>
      </c>
      <c r="F42" s="222">
        <v>0</v>
      </c>
      <c r="G42" s="180">
        <v>9576</v>
      </c>
      <c r="H42" s="180"/>
      <c r="I42" s="180"/>
      <c r="J42" s="180"/>
    </row>
    <row r="43" spans="1:11" ht="16.5" customHeight="1" x14ac:dyDescent="0.2">
      <c r="A43" s="192" t="s">
        <v>131</v>
      </c>
      <c r="B43" s="182" t="s">
        <v>2</v>
      </c>
      <c r="C43" s="182"/>
      <c r="D43" s="180"/>
      <c r="E43" s="180"/>
      <c r="F43" s="180"/>
      <c r="G43" s="180"/>
      <c r="H43" s="180"/>
      <c r="I43" s="180"/>
      <c r="J43" s="180"/>
    </row>
    <row r="44" spans="1:11" ht="16.5" customHeight="1" x14ac:dyDescent="0.2">
      <c r="A44" s="192" t="s">
        <v>132</v>
      </c>
      <c r="B44" s="182" t="s">
        <v>97</v>
      </c>
      <c r="C44" s="182"/>
      <c r="D44" s="224"/>
      <c r="E44" s="224"/>
      <c r="F44" s="224"/>
      <c r="G44" s="224"/>
      <c r="H44" s="224"/>
      <c r="I44" s="224"/>
      <c r="J44" s="224"/>
    </row>
    <row r="45" spans="1:11" ht="16.5" customHeight="1" x14ac:dyDescent="0.25">
      <c r="B45" s="411" t="s">
        <v>127</v>
      </c>
      <c r="C45" s="411"/>
      <c r="D45" s="225"/>
      <c r="E45" s="225"/>
      <c r="F45" s="225"/>
      <c r="G45" s="225"/>
      <c r="H45" s="225"/>
      <c r="I45" s="225"/>
      <c r="J45" s="225">
        <v>126900</v>
      </c>
    </row>
    <row r="46" spans="1:11" ht="18" customHeight="1" x14ac:dyDescent="0.25">
      <c r="B46" s="370"/>
      <c r="C46" s="370"/>
      <c r="D46" s="225"/>
      <c r="E46" s="225"/>
      <c r="F46" s="225"/>
      <c r="G46" s="225"/>
      <c r="H46" s="225"/>
      <c r="I46" s="225"/>
      <c r="J46" s="225"/>
    </row>
    <row r="47" spans="1:11" ht="27.75" customHeight="1" x14ac:dyDescent="0.2">
      <c r="A47" s="187" t="s">
        <v>112</v>
      </c>
    </row>
    <row r="48" spans="1:11" ht="15" customHeight="1" x14ac:dyDescent="0.2">
      <c r="B48" s="226" t="s">
        <v>202</v>
      </c>
      <c r="C48" s="197"/>
      <c r="D48" s="197"/>
      <c r="E48" s="197"/>
      <c r="F48" s="197"/>
      <c r="G48" s="197"/>
      <c r="H48" s="197"/>
      <c r="I48" s="197"/>
      <c r="J48" s="197"/>
    </row>
    <row r="49" spans="1:11" ht="35.25" customHeight="1" x14ac:dyDescent="0.2">
      <c r="B49" s="412" t="s">
        <v>225</v>
      </c>
      <c r="C49" s="412"/>
      <c r="D49" s="412"/>
      <c r="E49" s="412"/>
      <c r="F49" s="412"/>
      <c r="G49" s="412"/>
      <c r="H49" s="412"/>
      <c r="I49" s="412"/>
      <c r="J49" s="412"/>
    </row>
    <row r="50" spans="1:11" ht="15" customHeight="1" x14ac:dyDescent="0.2">
      <c r="B50" s="226" t="s">
        <v>203</v>
      </c>
      <c r="C50" s="227"/>
      <c r="D50" s="227"/>
      <c r="E50" s="227"/>
      <c r="F50" s="227"/>
      <c r="G50" s="227"/>
      <c r="H50" s="227"/>
      <c r="I50" s="227"/>
      <c r="J50" s="197"/>
    </row>
    <row r="51" spans="1:11" ht="41.25" customHeight="1" x14ac:dyDescent="0.2">
      <c r="C51" s="326" t="s">
        <v>201</v>
      </c>
      <c r="D51" s="326" t="s">
        <v>223</v>
      </c>
      <c r="E51" s="326" t="s">
        <v>224</v>
      </c>
      <c r="F51" s="326" t="s">
        <v>4</v>
      </c>
      <c r="G51" s="326" t="s">
        <v>73</v>
      </c>
      <c r="H51" s="326" t="s">
        <v>5</v>
      </c>
      <c r="I51" s="326" t="s">
        <v>8</v>
      </c>
      <c r="J51" s="327" t="s">
        <v>182</v>
      </c>
    </row>
    <row r="52" spans="1:11" x14ac:dyDescent="0.2">
      <c r="A52" s="182" t="s">
        <v>4</v>
      </c>
      <c r="C52" s="228">
        <v>0.33333333333333331</v>
      </c>
      <c r="D52" s="228">
        <v>0.33333333333333331</v>
      </c>
      <c r="E52" s="228">
        <v>0.33333333333333331</v>
      </c>
      <c r="F52" s="229">
        <v>0</v>
      </c>
      <c r="G52" s="230">
        <v>0</v>
      </c>
      <c r="H52" s="230">
        <v>0</v>
      </c>
      <c r="I52" s="231">
        <v>1</v>
      </c>
      <c r="J52" s="367">
        <v>3</v>
      </c>
    </row>
    <row r="53" spans="1:11" x14ac:dyDescent="0.2">
      <c r="A53" s="182" t="s">
        <v>73</v>
      </c>
      <c r="C53" s="228"/>
      <c r="D53" s="228"/>
      <c r="E53" s="228"/>
      <c r="F53" s="231"/>
      <c r="G53" s="229">
        <v>0</v>
      </c>
      <c r="H53" s="230"/>
      <c r="I53" s="231"/>
      <c r="J53" s="367"/>
    </row>
    <row r="54" spans="1:11" x14ac:dyDescent="0.2">
      <c r="A54" s="182" t="s">
        <v>5</v>
      </c>
      <c r="C54" s="228"/>
      <c r="D54" s="228"/>
      <c r="E54" s="228"/>
      <c r="F54" s="228"/>
      <c r="G54" s="228"/>
      <c r="H54" s="229">
        <v>0</v>
      </c>
      <c r="I54" s="231"/>
      <c r="J54" s="367"/>
    </row>
    <row r="56" spans="1:11" x14ac:dyDescent="0.2">
      <c r="B56" s="185"/>
      <c r="G56" s="185"/>
    </row>
    <row r="57" spans="1:11" ht="15" x14ac:dyDescent="0.2">
      <c r="A57" s="413" t="s">
        <v>135</v>
      </c>
      <c r="B57" s="413"/>
      <c r="C57" s="413"/>
      <c r="D57" s="413"/>
      <c r="E57" s="413"/>
      <c r="F57" s="413"/>
      <c r="G57" s="413"/>
      <c r="H57" s="413"/>
      <c r="I57" s="413"/>
      <c r="J57" s="413"/>
    </row>
    <row r="58" spans="1:11" ht="25.5" x14ac:dyDescent="0.2">
      <c r="B58" s="419" t="s">
        <v>7</v>
      </c>
      <c r="C58" s="419"/>
      <c r="D58" s="366" t="s">
        <v>201</v>
      </c>
      <c r="E58" s="366" t="s">
        <v>223</v>
      </c>
      <c r="F58" s="366" t="s">
        <v>224</v>
      </c>
      <c r="G58" s="366" t="s">
        <v>4</v>
      </c>
      <c r="H58" s="366" t="s">
        <v>73</v>
      </c>
      <c r="I58" s="366" t="s">
        <v>5</v>
      </c>
      <c r="J58" s="280" t="s">
        <v>8</v>
      </c>
    </row>
    <row r="59" spans="1:11" s="232" customFormat="1" ht="15.75" customHeight="1" x14ac:dyDescent="0.25">
      <c r="B59" s="411" t="s">
        <v>127</v>
      </c>
      <c r="C59" s="411"/>
      <c r="D59" s="233"/>
      <c r="E59" s="233"/>
      <c r="F59" s="233"/>
      <c r="G59" s="233"/>
      <c r="H59" s="233"/>
      <c r="I59" s="233"/>
      <c r="J59" s="233"/>
      <c r="K59" s="145"/>
    </row>
    <row r="60" spans="1:11" ht="15.75" customHeight="1" x14ac:dyDescent="0.2">
      <c r="A60" s="192" t="s">
        <v>137</v>
      </c>
      <c r="B60" s="234" t="s">
        <v>5</v>
      </c>
      <c r="C60" s="182"/>
      <c r="D60" s="180"/>
      <c r="E60" s="180"/>
      <c r="F60" s="180"/>
      <c r="G60" s="180"/>
      <c r="H60" s="180"/>
      <c r="I60" s="180"/>
      <c r="J60" s="235"/>
    </row>
    <row r="61" spans="1:11" ht="15.75" customHeight="1" x14ac:dyDescent="0.2">
      <c r="A61" s="192"/>
      <c r="C61" s="190" t="s">
        <v>69</v>
      </c>
      <c r="D61" s="236"/>
      <c r="E61" s="236"/>
      <c r="F61" s="236"/>
      <c r="G61" s="236"/>
      <c r="H61" s="236"/>
      <c r="I61" s="237"/>
      <c r="J61" s="236"/>
    </row>
    <row r="62" spans="1:11" ht="15.75" customHeight="1" x14ac:dyDescent="0.2">
      <c r="A62" s="192" t="s">
        <v>138</v>
      </c>
      <c r="B62" s="182" t="s">
        <v>73</v>
      </c>
      <c r="C62" s="369"/>
      <c r="D62" s="224"/>
      <c r="E62" s="224"/>
      <c r="F62" s="224"/>
      <c r="G62" s="224"/>
      <c r="H62" s="224"/>
      <c r="I62" s="235"/>
      <c r="J62" s="235"/>
    </row>
    <row r="63" spans="1:11" ht="15.75" customHeight="1" x14ac:dyDescent="0.2">
      <c r="A63" s="192"/>
      <c r="C63" s="190" t="s">
        <v>69</v>
      </c>
      <c r="D63" s="236"/>
      <c r="E63" s="236"/>
      <c r="F63" s="236"/>
      <c r="G63" s="236"/>
      <c r="H63" s="237"/>
      <c r="I63" s="237"/>
      <c r="J63" s="236"/>
    </row>
    <row r="64" spans="1:11" ht="15.75" customHeight="1" x14ac:dyDescent="0.2">
      <c r="A64" s="192" t="s">
        <v>139</v>
      </c>
      <c r="B64" s="182" t="s">
        <v>4</v>
      </c>
      <c r="C64" s="369"/>
      <c r="D64" s="180"/>
      <c r="E64" s="180"/>
      <c r="F64" s="180"/>
      <c r="G64" s="180"/>
      <c r="H64" s="222"/>
      <c r="I64" s="222"/>
      <c r="J64" s="235"/>
    </row>
    <row r="65" spans="1:10" ht="15.75" customHeight="1" x14ac:dyDescent="0.25">
      <c r="A65" s="192"/>
      <c r="B65" s="411" t="s">
        <v>134</v>
      </c>
      <c r="C65" s="411"/>
      <c r="D65" s="238"/>
      <c r="E65" s="238"/>
      <c r="F65" s="238"/>
      <c r="G65" s="239"/>
      <c r="H65" s="239"/>
      <c r="I65" s="239"/>
      <c r="J65" s="238">
        <v>126900</v>
      </c>
    </row>
    <row r="66" spans="1:10" ht="15" customHeight="1" x14ac:dyDescent="0.2">
      <c r="B66" s="183"/>
      <c r="C66" s="183"/>
      <c r="D66" s="183"/>
      <c r="E66" s="184"/>
      <c r="I66" s="185"/>
      <c r="J66" s="185"/>
    </row>
    <row r="67" spans="1:10" ht="27.75" customHeight="1" x14ac:dyDescent="0.2">
      <c r="A67" s="187" t="s">
        <v>113</v>
      </c>
    </row>
    <row r="68" spans="1:10" ht="14.25" customHeight="1" x14ac:dyDescent="0.2">
      <c r="B68" s="406" t="s">
        <v>114</v>
      </c>
      <c r="C68" s="406"/>
      <c r="D68" s="406"/>
      <c r="E68" s="406"/>
      <c r="F68" s="406"/>
      <c r="G68" s="406"/>
      <c r="H68" s="406"/>
      <c r="I68" s="406"/>
    </row>
    <row r="69" spans="1:10" ht="15.75" customHeight="1" x14ac:dyDescent="0.2">
      <c r="B69" s="406"/>
      <c r="C69" s="406"/>
      <c r="D69" s="406"/>
      <c r="E69" s="406"/>
      <c r="F69" s="406"/>
      <c r="G69" s="406"/>
      <c r="H69" s="406"/>
      <c r="I69" s="406"/>
    </row>
    <row r="70" spans="1:10" ht="15" customHeight="1" x14ac:dyDescent="0.2">
      <c r="C70" s="407" t="s">
        <v>76</v>
      </c>
      <c r="D70" s="407"/>
      <c r="E70" s="407"/>
      <c r="F70" s="407"/>
      <c r="G70" s="407"/>
      <c r="H70" s="407"/>
      <c r="I70" s="407"/>
    </row>
    <row r="71" spans="1:10" ht="25.5" x14ac:dyDescent="0.2">
      <c r="C71" s="369" t="s">
        <v>7</v>
      </c>
      <c r="D71" s="366" t="s">
        <v>193</v>
      </c>
      <c r="E71" s="240" t="s">
        <v>68</v>
      </c>
      <c r="F71" s="366" t="s">
        <v>221</v>
      </c>
      <c r="G71" s="240" t="s">
        <v>68</v>
      </c>
      <c r="H71" s="366" t="s">
        <v>222</v>
      </c>
      <c r="I71" s="240" t="s">
        <v>68</v>
      </c>
      <c r="J71" s="366" t="s">
        <v>89</v>
      </c>
    </row>
    <row r="72" spans="1:10" x14ac:dyDescent="0.2">
      <c r="C72" s="369" t="s">
        <v>190</v>
      </c>
      <c r="D72" s="241">
        <v>148</v>
      </c>
      <c r="E72" s="242"/>
      <c r="F72" s="241"/>
      <c r="G72" s="242"/>
      <c r="H72" s="241"/>
      <c r="I72" s="242"/>
      <c r="J72" s="241"/>
    </row>
    <row r="73" spans="1:10" x14ac:dyDescent="0.2">
      <c r="C73" s="369" t="s">
        <v>191</v>
      </c>
      <c r="D73" s="241"/>
      <c r="E73" s="242"/>
      <c r="F73" s="241"/>
      <c r="G73" s="242"/>
      <c r="H73" s="241"/>
      <c r="I73" s="242"/>
      <c r="J73" s="241"/>
    </row>
    <row r="74" spans="1:10" x14ac:dyDescent="0.2">
      <c r="C74" s="369" t="s">
        <v>192</v>
      </c>
      <c r="D74" s="241"/>
      <c r="E74" s="242"/>
      <c r="F74" s="241"/>
      <c r="G74" s="242"/>
      <c r="H74" s="241"/>
      <c r="I74" s="242"/>
      <c r="J74" s="241"/>
    </row>
    <row r="75" spans="1:10" x14ac:dyDescent="0.2">
      <c r="C75" s="369" t="s">
        <v>204</v>
      </c>
      <c r="D75" s="241"/>
      <c r="E75" s="242"/>
      <c r="F75" s="241"/>
      <c r="G75" s="242"/>
      <c r="H75" s="241"/>
      <c r="I75" s="242"/>
      <c r="J75" s="241"/>
    </row>
    <row r="76" spans="1:10" x14ac:dyDescent="0.2">
      <c r="C76" s="369" t="s">
        <v>205</v>
      </c>
      <c r="D76" s="241"/>
      <c r="E76" s="242"/>
      <c r="F76" s="241"/>
      <c r="G76" s="242"/>
      <c r="H76" s="241"/>
      <c r="I76" s="242"/>
      <c r="J76" s="241"/>
    </row>
    <row r="77" spans="1:10" x14ac:dyDescent="0.2">
      <c r="C77" s="146" t="s">
        <v>3</v>
      </c>
      <c r="D77" s="243"/>
      <c r="E77" s="244">
        <v>1</v>
      </c>
      <c r="F77" s="243"/>
      <c r="G77" s="244"/>
      <c r="H77" s="243"/>
      <c r="I77" s="244"/>
      <c r="J77" s="243"/>
    </row>
    <row r="79" spans="1:10" ht="15" x14ac:dyDescent="0.25">
      <c r="B79" s="300"/>
    </row>
    <row r="80" spans="1:10" ht="15" x14ac:dyDescent="0.2">
      <c r="A80" s="221" t="s">
        <v>136</v>
      </c>
      <c r="B80" s="221"/>
      <c r="C80" s="155"/>
      <c r="D80" s="155"/>
      <c r="E80" s="155"/>
      <c r="F80" s="155"/>
      <c r="G80" s="155"/>
      <c r="H80" s="155"/>
      <c r="I80" s="155"/>
      <c r="J80" s="155"/>
    </row>
    <row r="81" spans="2:11" ht="25.5" x14ac:dyDescent="0.25">
      <c r="B81" s="300"/>
      <c r="C81" s="369" t="s">
        <v>7</v>
      </c>
      <c r="D81" s="366" t="s">
        <v>201</v>
      </c>
      <c r="E81" s="366" t="s">
        <v>223</v>
      </c>
      <c r="F81" s="366" t="s">
        <v>224</v>
      </c>
      <c r="G81" s="366" t="s">
        <v>4</v>
      </c>
      <c r="H81" s="366" t="s">
        <v>73</v>
      </c>
      <c r="I81" s="366" t="s">
        <v>5</v>
      </c>
      <c r="J81" s="280" t="s">
        <v>8</v>
      </c>
    </row>
    <row r="82" spans="2:11" s="185" customFormat="1" ht="15" x14ac:dyDescent="0.25">
      <c r="C82" s="245" t="s">
        <v>134</v>
      </c>
      <c r="D82" s="246"/>
      <c r="E82" s="246"/>
      <c r="F82" s="246"/>
      <c r="G82" s="247"/>
      <c r="H82" s="247"/>
      <c r="I82" s="247"/>
      <c r="J82" s="246"/>
      <c r="K82" s="145"/>
    </row>
    <row r="83" spans="2:11" ht="15" x14ac:dyDescent="0.25">
      <c r="B83" s="251"/>
      <c r="C83" s="369" t="s">
        <v>190</v>
      </c>
      <c r="D83" s="180"/>
      <c r="E83" s="180"/>
      <c r="F83" s="180"/>
      <c r="J83" s="233"/>
    </row>
    <row r="84" spans="2:11" ht="15" x14ac:dyDescent="0.25">
      <c r="B84" s="251"/>
      <c r="C84" s="369" t="s">
        <v>191</v>
      </c>
      <c r="D84" s="180"/>
      <c r="E84" s="180"/>
      <c r="F84" s="180"/>
      <c r="J84" s="233"/>
    </row>
    <row r="85" spans="2:11" ht="15" x14ac:dyDescent="0.25">
      <c r="B85" s="251"/>
      <c r="C85" s="369" t="s">
        <v>192</v>
      </c>
      <c r="D85" s="180"/>
      <c r="E85" s="180"/>
      <c r="F85" s="180"/>
      <c r="J85" s="233"/>
    </row>
    <row r="86" spans="2:11" ht="15" x14ac:dyDescent="0.25">
      <c r="B86" s="251"/>
      <c r="C86" s="369" t="s">
        <v>204</v>
      </c>
      <c r="D86" s="180"/>
      <c r="E86" s="180"/>
      <c r="F86" s="180"/>
      <c r="J86" s="233"/>
    </row>
    <row r="87" spans="2:11" ht="15" x14ac:dyDescent="0.25">
      <c r="B87" s="251"/>
      <c r="C87" s="369" t="s">
        <v>205</v>
      </c>
      <c r="D87" s="180"/>
      <c r="E87" s="180"/>
      <c r="J87" s="233"/>
    </row>
    <row r="88" spans="2:11" ht="15" x14ac:dyDescent="0.25">
      <c r="C88" s="372" t="s">
        <v>3</v>
      </c>
      <c r="D88" s="236"/>
      <c r="E88" s="236"/>
      <c r="F88" s="236"/>
      <c r="G88" s="237"/>
      <c r="H88" s="237"/>
      <c r="I88" s="237"/>
      <c r="J88" s="238">
        <v>126900</v>
      </c>
    </row>
  </sheetData>
  <sheetProtection formatCells="0" formatColumns="0" formatRows="0"/>
  <mergeCells count="33">
    <mergeCell ref="H21:I22"/>
    <mergeCell ref="C22:D22"/>
    <mergeCell ref="B1:B2"/>
    <mergeCell ref="C1:J2"/>
    <mergeCell ref="A12:A13"/>
    <mergeCell ref="B12:B13"/>
    <mergeCell ref="E12:E14"/>
    <mergeCell ref="G12:G14"/>
    <mergeCell ref="C13:D14"/>
    <mergeCell ref="F13:F14"/>
    <mergeCell ref="H13:I13"/>
    <mergeCell ref="C12:D12"/>
    <mergeCell ref="B65:C65"/>
    <mergeCell ref="A21:A22"/>
    <mergeCell ref="B21:B22"/>
    <mergeCell ref="E21:E22"/>
    <mergeCell ref="G21:G22"/>
    <mergeCell ref="B68:I69"/>
    <mergeCell ref="C70:I70"/>
    <mergeCell ref="I30:I31"/>
    <mergeCell ref="C31:D31"/>
    <mergeCell ref="B40:C40"/>
    <mergeCell ref="B45:C45"/>
    <mergeCell ref="B49:J49"/>
    <mergeCell ref="A57:J57"/>
    <mergeCell ref="A30:A31"/>
    <mergeCell ref="B30:B31"/>
    <mergeCell ref="C30:D30"/>
    <mergeCell ref="E30:E31"/>
    <mergeCell ref="G30:G31"/>
    <mergeCell ref="H30:H31"/>
    <mergeCell ref="B58:C58"/>
    <mergeCell ref="B59:C59"/>
  </mergeCells>
  <printOptions horizontalCentered="1" verticalCentered="1"/>
  <pageMargins left="0.23622047244094491" right="0.23622047244094491" top="0.15748031496062992" bottom="0.47244094488188981" header="0.15748031496062992" footer="0.23622047244094491"/>
  <pageSetup scale="105" orientation="landscape" r:id="rId1"/>
  <headerFooter alignWithMargins="0">
    <oddFooter xml:space="preserve">&amp;LContabilidad de Costos&amp;RPreparado por: MA y CPC IRMA DAMIÁN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2.75" x14ac:dyDescent="0.2"/>
  <cols>
    <col min="1" max="3" width="9.140625" style="1"/>
    <col min="4" max="4" width="10.7109375" style="1" customWidth="1"/>
    <col min="5" max="5" width="11.85546875" style="1" customWidth="1"/>
    <col min="6" max="6" width="11.28515625" style="1" customWidth="1"/>
    <col min="7" max="7" width="9.7109375" style="1" bestFit="1" customWidth="1"/>
    <col min="8" max="8" width="9.140625" style="1"/>
    <col min="9" max="9" width="9.7109375" style="1" bestFit="1" customWidth="1"/>
    <col min="10" max="16384" width="9.140625" style="1"/>
  </cols>
  <sheetData>
    <row r="1" spans="1:8" x14ac:dyDescent="0.2">
      <c r="A1" s="1" t="s">
        <v>88</v>
      </c>
    </row>
    <row r="3" spans="1:8" x14ac:dyDescent="0.2">
      <c r="D3" s="3" t="e">
        <f>"Depto. "&amp;#REF!</f>
        <v>#REF!</v>
      </c>
      <c r="E3" s="3" t="e">
        <f>"Depto. "&amp;#REF!</f>
        <v>#REF!</v>
      </c>
      <c r="F3" s="3" t="e">
        <f>"Depto. "&amp;#REF!</f>
        <v>#REF!</v>
      </c>
      <c r="G3" s="9" t="s">
        <v>8</v>
      </c>
    </row>
    <row r="4" spans="1:8" x14ac:dyDescent="0.2">
      <c r="C4" s="2" t="s">
        <v>92</v>
      </c>
      <c r="D4" s="4" t="e">
        <f>#REF!</f>
        <v>#REF!</v>
      </c>
      <c r="E4" s="4" t="e">
        <f>#REF!</f>
        <v>#REF!</v>
      </c>
      <c r="F4" s="4" t="e">
        <f>#REF!</f>
        <v>#REF!</v>
      </c>
    </row>
    <row r="5" spans="1:8" x14ac:dyDescent="0.2">
      <c r="C5" s="2" t="s">
        <v>90</v>
      </c>
      <c r="D5" s="4" t="e">
        <f>#REF!</f>
        <v>#REF!</v>
      </c>
      <c r="E5" s="4" t="e">
        <f>#REF!</f>
        <v>#REF!</v>
      </c>
      <c r="F5" s="4" t="e">
        <f>#REF!</f>
        <v>#REF!</v>
      </c>
    </row>
    <row r="6" spans="1:8" x14ac:dyDescent="0.2">
      <c r="D6" s="7" t="e">
        <f>D4-D5</f>
        <v>#REF!</v>
      </c>
      <c r="E6" s="7" t="e">
        <f>E4-E5</f>
        <v>#REF!</v>
      </c>
      <c r="F6" s="7" t="e">
        <f>F4-F5</f>
        <v>#REF!</v>
      </c>
    </row>
    <row r="7" spans="1:8" x14ac:dyDescent="0.2">
      <c r="C7" s="2" t="s">
        <v>91</v>
      </c>
      <c r="D7" s="8" t="e">
        <f>#REF!</f>
        <v>#REF!</v>
      </c>
      <c r="E7" s="8" t="e">
        <f>#REF!</f>
        <v>#REF!</v>
      </c>
      <c r="F7" s="8" t="e">
        <f>#REF!</f>
        <v>#REF!</v>
      </c>
    </row>
    <row r="8" spans="1:8" x14ac:dyDescent="0.2">
      <c r="D8" s="6" t="e">
        <f>D6*D7</f>
        <v>#REF!</v>
      </c>
      <c r="E8" s="6" t="e">
        <f>E6*E7</f>
        <v>#REF!</v>
      </c>
      <c r="F8" s="6" t="e">
        <f>F6*F7</f>
        <v>#REF!</v>
      </c>
      <c r="G8" s="5" t="e">
        <f>SUM(D8:F8)</f>
        <v>#REF!</v>
      </c>
      <c r="H8" s="1" t="e">
        <f>IF(G8&lt;0,"=&gt; subaplicación","=&gt; sobreaplicación")</f>
        <v>#REF!</v>
      </c>
    </row>
    <row r="10" spans="1:8" hidden="1" x14ac:dyDescent="0.2"/>
    <row r="11" spans="1:8" x14ac:dyDescent="0.2">
      <c r="A11" s="1" t="s">
        <v>93</v>
      </c>
    </row>
    <row r="14" spans="1:8" hidden="1" x14ac:dyDescent="0.2"/>
    <row r="15" spans="1:8" x14ac:dyDescent="0.2">
      <c r="E15" s="10" t="e">
        <f>#REF!</f>
        <v>#REF!</v>
      </c>
      <c r="F15" s="11" t="e">
        <f>#REF!</f>
        <v>#REF!</v>
      </c>
      <c r="G15" s="15" t="e">
        <f>E15-F15</f>
        <v>#REF!</v>
      </c>
      <c r="H15" s="1" t="s">
        <v>101</v>
      </c>
    </row>
    <row r="17" spans="1:9" hidden="1" x14ac:dyDescent="0.2"/>
    <row r="18" spans="1:9" ht="13.5" thickBot="1" x14ac:dyDescent="0.25">
      <c r="F18" s="2" t="s">
        <v>94</v>
      </c>
      <c r="G18" s="16" t="e">
        <f>SUM(G8,G15)</f>
        <v>#REF!</v>
      </c>
      <c r="H18" s="1" t="e">
        <f>IF(G18&lt;0,"=&gt; suma al costo","=&gt; resta al costo")</f>
        <v>#REF!</v>
      </c>
    </row>
    <row r="19" spans="1:9" ht="13.5" thickTop="1" x14ac:dyDescent="0.2"/>
    <row r="20" spans="1:9" hidden="1" x14ac:dyDescent="0.2"/>
    <row r="21" spans="1:9" x14ac:dyDescent="0.2">
      <c r="A21" s="1" t="s">
        <v>95</v>
      </c>
    </row>
    <row r="23" spans="1:9" x14ac:dyDescent="0.2"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s">
        <v>8</v>
      </c>
    </row>
    <row r="24" spans="1:9" x14ac:dyDescent="0.2">
      <c r="A24" s="1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3" t="e">
        <f>SUM(D24:H24)</f>
        <v>#REF!</v>
      </c>
    </row>
    <row r="25" spans="1:9" x14ac:dyDescent="0.2">
      <c r="D25" s="14" t="e">
        <f t="shared" ref="D25:I25" si="0">D24/$I$24</f>
        <v>#REF!</v>
      </c>
      <c r="E25" s="14" t="e">
        <f t="shared" si="0"/>
        <v>#REF!</v>
      </c>
      <c r="F25" s="14" t="e">
        <f t="shared" si="0"/>
        <v>#REF!</v>
      </c>
      <c r="G25" s="14" t="e">
        <f t="shared" si="0"/>
        <v>#REF!</v>
      </c>
      <c r="H25" s="14" t="e">
        <f t="shared" si="0"/>
        <v>#REF!</v>
      </c>
      <c r="I25" s="14" t="e">
        <f t="shared" si="0"/>
        <v>#REF!</v>
      </c>
    </row>
    <row r="26" spans="1:9" x14ac:dyDescent="0.2">
      <c r="C26" s="2" t="str">
        <f>F18</f>
        <v>Variación Total</v>
      </c>
      <c r="D26" s="17" t="e">
        <f>$I$26*D25</f>
        <v>#REF!</v>
      </c>
      <c r="E26" s="17" t="e">
        <f>$I$26*E25</f>
        <v>#REF!</v>
      </c>
      <c r="F26" s="17" t="e">
        <f>$I$26*F25</f>
        <v>#REF!</v>
      </c>
      <c r="G26" s="17" t="e">
        <f>$I$26*G25</f>
        <v>#REF!</v>
      </c>
      <c r="H26" s="17" t="e">
        <f>$I$26*H25</f>
        <v>#REF!</v>
      </c>
      <c r="I26" s="17" t="e">
        <f>G18</f>
        <v>#REF!</v>
      </c>
    </row>
  </sheetData>
  <customSheetViews>
    <customSheetView guid="{5DC53398-E0DE-428E-844E-92A11D73DDB4}" state="hidden">
      <pageMargins left="0.7" right="0.7" top="0.75" bottom="0.75" header="0.3" footer="0.3"/>
      <pageSetup scale="115" orientation="landscape" horizontalDpi="300" r:id="rId1"/>
    </customSheetView>
  </customSheetViews>
  <pageMargins left="0.7" right="0.7" top="0.75" bottom="0.75" header="0.3" footer="0.3"/>
  <pageSetup scale="115" orientation="landscape" horizontalDpi="300" r:id="rId2"/>
  <drawing r:id="rId3"/>
  <legacyDrawing r:id="rId4"/>
  <oleObjects>
    <mc:AlternateContent xmlns:mc="http://schemas.openxmlformats.org/markup-compatibility/2006">
      <mc:Choice Requires="x14">
        <oleObject progId="Equation.3" shapeId="10241" r:id="rId5">
          <objectPr defaultSize="0" autoPict="0" r:id="rId6">
            <anchor moveWithCells="1">
              <from>
                <xdr:col>2</xdr:col>
                <xdr:colOff>361950</xdr:colOff>
                <xdr:row>0</xdr:row>
                <xdr:rowOff>95250</xdr:rowOff>
              </from>
              <to>
                <xdr:col>8</xdr:col>
                <xdr:colOff>381000</xdr:colOff>
                <xdr:row>2</xdr:row>
                <xdr:rowOff>38100</xdr:rowOff>
              </to>
            </anchor>
          </objectPr>
        </oleObject>
      </mc:Choice>
      <mc:Fallback>
        <oleObject progId="Equation.3" shapeId="10241" r:id="rId5"/>
      </mc:Fallback>
    </mc:AlternateContent>
    <mc:AlternateContent xmlns:mc="http://schemas.openxmlformats.org/markup-compatibility/2006">
      <mc:Choice Requires="x14">
        <oleObject progId="Equation.3" shapeId="10242" r:id="rId7">
          <objectPr defaultSize="0" autoPict="0" r:id="rId8">
            <anchor moveWithCells="1">
              <from>
                <xdr:col>3</xdr:col>
                <xdr:colOff>571500</xdr:colOff>
                <xdr:row>8</xdr:row>
                <xdr:rowOff>152400</xdr:rowOff>
              </from>
              <to>
                <xdr:col>9</xdr:col>
                <xdr:colOff>76200</xdr:colOff>
                <xdr:row>11</xdr:row>
                <xdr:rowOff>133350</xdr:rowOff>
              </to>
            </anchor>
          </objectPr>
        </oleObject>
      </mc:Choice>
      <mc:Fallback>
        <oleObject progId="Equation.3" shapeId="10242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37" zoomScale="91" zoomScaleNormal="91" workbookViewId="0">
      <selection activeCell="K6" sqref="K6"/>
    </sheetView>
  </sheetViews>
  <sheetFormatPr defaultColWidth="11.42578125" defaultRowHeight="12.75" x14ac:dyDescent="0.2"/>
  <cols>
    <col min="1" max="1" width="12.140625" style="331" customWidth="1"/>
    <col min="2" max="2" width="13.42578125" style="331" customWidth="1"/>
    <col min="3" max="3" width="11.42578125" style="331" customWidth="1"/>
    <col min="4" max="4" width="14.140625" style="331" customWidth="1"/>
    <col min="5" max="5" width="11.42578125" style="331" customWidth="1"/>
    <col min="6" max="6" width="15" style="331" customWidth="1"/>
    <col min="7" max="7" width="2.85546875" style="331" customWidth="1"/>
    <col min="8" max="8" width="0.42578125" style="331" customWidth="1"/>
    <col min="9" max="9" width="11.42578125" style="331" customWidth="1"/>
    <col min="10" max="10" width="13.140625" style="331" customWidth="1"/>
    <col min="11" max="11" width="11.7109375" style="331" customWidth="1"/>
    <col min="12" max="12" width="13.28515625" style="331" customWidth="1"/>
    <col min="13" max="13" width="11.42578125" style="331" customWidth="1"/>
    <col min="14" max="14" width="14.42578125" style="331" bestFit="1" customWidth="1"/>
    <col min="15" max="15" width="10" style="303" customWidth="1"/>
    <col min="16" max="16384" width="11.42578125" style="331"/>
  </cols>
  <sheetData>
    <row r="1" spans="1:15" ht="18" customHeight="1" x14ac:dyDescent="0.2">
      <c r="A1" s="31" t="s">
        <v>142</v>
      </c>
      <c r="B1" s="430" t="s">
        <v>141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362"/>
    </row>
    <row r="2" spans="1:15" ht="18" customHeight="1" x14ac:dyDescent="0.2">
      <c r="A2" s="31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362"/>
    </row>
    <row r="3" spans="1:15" ht="4.5" customHeight="1" x14ac:dyDescent="0.2"/>
    <row r="4" spans="1:15" x14ac:dyDescent="0.2">
      <c r="A4" s="332" t="s">
        <v>13</v>
      </c>
      <c r="B4" s="332"/>
      <c r="C4" s="332"/>
      <c r="D4" s="332"/>
      <c r="E4" s="332"/>
      <c r="F4" s="333" t="s">
        <v>14</v>
      </c>
      <c r="I4" s="332" t="s">
        <v>13</v>
      </c>
      <c r="J4" s="332"/>
      <c r="K4" s="332"/>
      <c r="L4" s="332"/>
      <c r="M4" s="332"/>
      <c r="N4" s="333" t="s">
        <v>14</v>
      </c>
      <c r="O4" s="302"/>
    </row>
    <row r="5" spans="1:15" x14ac:dyDescent="0.2">
      <c r="I5" s="334"/>
      <c r="J5" s="334"/>
      <c r="K5" s="334"/>
      <c r="L5" s="334"/>
      <c r="M5" s="334"/>
    </row>
    <row r="6" spans="1:15" x14ac:dyDescent="0.2">
      <c r="A6" s="331" t="s">
        <v>15</v>
      </c>
      <c r="C6" s="248" t="s">
        <v>190</v>
      </c>
      <c r="D6" s="331" t="s">
        <v>16</v>
      </c>
      <c r="F6" s="248"/>
      <c r="I6" s="331" t="s">
        <v>15</v>
      </c>
      <c r="J6" s="248"/>
      <c r="K6" s="248" t="s">
        <v>191</v>
      </c>
      <c r="L6" s="331" t="s">
        <v>16</v>
      </c>
      <c r="N6" s="248"/>
    </row>
    <row r="7" spans="1:15" x14ac:dyDescent="0.2">
      <c r="A7" s="331" t="s">
        <v>17</v>
      </c>
      <c r="B7" s="249"/>
      <c r="C7" s="249"/>
      <c r="D7" s="331" t="s">
        <v>18</v>
      </c>
      <c r="F7" s="249"/>
      <c r="I7" s="331" t="s">
        <v>17</v>
      </c>
      <c r="J7" s="249"/>
      <c r="K7" s="249"/>
      <c r="L7" s="331" t="s">
        <v>18</v>
      </c>
      <c r="N7" s="249"/>
    </row>
    <row r="8" spans="1:15" ht="15.75" customHeight="1" x14ac:dyDescent="0.2">
      <c r="A8" s="331" t="s">
        <v>219</v>
      </c>
      <c r="B8" s="249"/>
      <c r="C8" s="250">
        <v>1480</v>
      </c>
      <c r="I8" s="331" t="s">
        <v>219</v>
      </c>
      <c r="J8" s="249"/>
      <c r="K8" s="250">
        <v>1560</v>
      </c>
    </row>
    <row r="9" spans="1:15" ht="9" customHeight="1" x14ac:dyDescent="0.2"/>
    <row r="10" spans="1:15" ht="14.25" x14ac:dyDescent="0.2">
      <c r="A10" s="335" t="s">
        <v>149</v>
      </c>
      <c r="I10" s="335" t="s">
        <v>149</v>
      </c>
    </row>
    <row r="11" spans="1:15" ht="12.75" customHeight="1" x14ac:dyDescent="0.2">
      <c r="A11" s="373" t="s">
        <v>19</v>
      </c>
      <c r="B11" s="373" t="s">
        <v>20</v>
      </c>
      <c r="C11" s="373" t="s">
        <v>21</v>
      </c>
      <c r="D11" s="373" t="s">
        <v>22</v>
      </c>
      <c r="E11" s="373" t="s">
        <v>23</v>
      </c>
      <c r="F11" s="373" t="s">
        <v>24</v>
      </c>
      <c r="I11" s="373" t="s">
        <v>19</v>
      </c>
      <c r="J11" s="373" t="s">
        <v>20</v>
      </c>
      <c r="K11" s="373" t="s">
        <v>21</v>
      </c>
      <c r="L11" s="373" t="s">
        <v>22</v>
      </c>
      <c r="M11" s="373" t="s">
        <v>23</v>
      </c>
      <c r="N11" s="373" t="s">
        <v>24</v>
      </c>
    </row>
    <row r="12" spans="1:15" x14ac:dyDescent="0.2">
      <c r="A12" s="373"/>
      <c r="B12" s="373"/>
      <c r="C12" s="373"/>
      <c r="D12" s="373"/>
      <c r="E12" s="373"/>
      <c r="F12" s="373"/>
      <c r="I12" s="373"/>
      <c r="J12" s="373"/>
      <c r="K12" s="373"/>
      <c r="L12" s="373"/>
      <c r="M12" s="373"/>
      <c r="N12" s="373"/>
    </row>
    <row r="13" spans="1:15" x14ac:dyDescent="0.2">
      <c r="A13" s="363"/>
      <c r="B13" s="363"/>
      <c r="C13" s="337" t="s">
        <v>72</v>
      </c>
      <c r="D13" s="338">
        <v>2294</v>
      </c>
      <c r="E13" s="339">
        <v>34</v>
      </c>
      <c r="F13" s="340">
        <v>77996</v>
      </c>
      <c r="G13" s="336"/>
      <c r="I13" s="363"/>
      <c r="J13" s="363"/>
      <c r="K13" s="337" t="s">
        <v>72</v>
      </c>
      <c r="L13" s="338">
        <v>706</v>
      </c>
      <c r="M13" s="339">
        <v>34</v>
      </c>
      <c r="N13" s="340">
        <v>24004</v>
      </c>
      <c r="O13" s="307"/>
    </row>
    <row r="14" spans="1:15" x14ac:dyDescent="0.2">
      <c r="A14" s="364"/>
      <c r="B14" s="364"/>
      <c r="C14" s="341"/>
      <c r="D14" s="342"/>
      <c r="E14" s="343"/>
      <c r="F14" s="344"/>
      <c r="G14" s="336"/>
      <c r="I14" s="364"/>
      <c r="J14" s="364"/>
      <c r="K14" s="337"/>
      <c r="L14" s="338"/>
      <c r="M14" s="339"/>
      <c r="N14" s="340"/>
      <c r="O14" s="307"/>
    </row>
    <row r="15" spans="1:15" x14ac:dyDescent="0.2">
      <c r="A15" s="364"/>
      <c r="B15" s="364"/>
      <c r="C15" s="341"/>
      <c r="D15" s="342"/>
      <c r="E15" s="343"/>
      <c r="F15" s="344"/>
      <c r="G15" s="336"/>
      <c r="I15" s="364"/>
      <c r="J15" s="364"/>
      <c r="K15" s="337"/>
      <c r="L15" s="338"/>
      <c r="M15" s="339"/>
      <c r="N15" s="340"/>
      <c r="O15" s="307"/>
    </row>
    <row r="16" spans="1:15" x14ac:dyDescent="0.2">
      <c r="A16" s="364"/>
      <c r="B16" s="364"/>
      <c r="C16" s="341"/>
      <c r="D16" s="342"/>
      <c r="E16" s="343"/>
      <c r="F16" s="344"/>
      <c r="G16" s="336"/>
      <c r="I16" s="364"/>
      <c r="J16" s="364"/>
      <c r="K16" s="337"/>
      <c r="L16" s="338"/>
      <c r="M16" s="339"/>
      <c r="N16" s="340"/>
      <c r="O16" s="307"/>
    </row>
    <row r="17" spans="1:15" x14ac:dyDescent="0.2">
      <c r="A17" s="364"/>
      <c r="B17" s="364"/>
      <c r="C17" s="337"/>
      <c r="D17" s="338"/>
      <c r="E17" s="339"/>
      <c r="F17" s="340"/>
      <c r="G17" s="336"/>
      <c r="I17" s="364"/>
      <c r="J17" s="364"/>
      <c r="K17" s="337"/>
      <c r="L17" s="338"/>
      <c r="M17" s="339"/>
      <c r="N17" s="340"/>
      <c r="O17" s="307"/>
    </row>
    <row r="18" spans="1:15" ht="15" collapsed="1" x14ac:dyDescent="0.25">
      <c r="E18" s="345" t="s">
        <v>8</v>
      </c>
      <c r="F18" s="346">
        <v>77996</v>
      </c>
      <c r="G18" s="301"/>
      <c r="M18" s="345" t="s">
        <v>8</v>
      </c>
      <c r="N18" s="346"/>
      <c r="O18" s="301"/>
    </row>
    <row r="19" spans="1:15" ht="6.75" customHeight="1" x14ac:dyDescent="0.2">
      <c r="F19" s="347"/>
    </row>
    <row r="20" spans="1:15" ht="14.25" x14ac:dyDescent="0.2">
      <c r="A20" s="335" t="s">
        <v>150</v>
      </c>
      <c r="F20" s="347"/>
      <c r="I20" s="335" t="s">
        <v>150</v>
      </c>
    </row>
    <row r="21" spans="1:15" x14ac:dyDescent="0.2">
      <c r="F21" s="347"/>
    </row>
    <row r="22" spans="1:15" ht="51" x14ac:dyDescent="0.2">
      <c r="A22" s="373" t="s">
        <v>25</v>
      </c>
      <c r="B22" s="373" t="s">
        <v>26</v>
      </c>
      <c r="C22" s="373" t="s">
        <v>27</v>
      </c>
      <c r="D22" s="373" t="s">
        <v>28</v>
      </c>
      <c r="E22" s="373" t="s">
        <v>29</v>
      </c>
      <c r="F22" s="348" t="s">
        <v>24</v>
      </c>
      <c r="I22" s="373" t="s">
        <v>25</v>
      </c>
      <c r="J22" s="373" t="s">
        <v>26</v>
      </c>
      <c r="K22" s="373" t="s">
        <v>27</v>
      </c>
      <c r="L22" s="373" t="s">
        <v>28</v>
      </c>
      <c r="M22" s="373" t="s">
        <v>29</v>
      </c>
      <c r="N22" s="348" t="s">
        <v>24</v>
      </c>
    </row>
    <row r="23" spans="1:15" x14ac:dyDescent="0.2">
      <c r="A23" s="336"/>
      <c r="B23" s="349"/>
      <c r="C23" s="345" t="s">
        <v>201</v>
      </c>
      <c r="D23" s="350"/>
      <c r="E23" s="351"/>
      <c r="F23" s="352">
        <v>2442</v>
      </c>
      <c r="I23" s="373"/>
      <c r="J23" s="373"/>
      <c r="K23" s="345" t="s">
        <v>201</v>
      </c>
      <c r="L23" s="373"/>
      <c r="M23" s="373"/>
      <c r="N23" s="352"/>
    </row>
    <row r="24" spans="1:15" x14ac:dyDescent="0.2">
      <c r="A24" s="336"/>
      <c r="B24" s="349"/>
      <c r="C24" s="345" t="s">
        <v>223</v>
      </c>
      <c r="D24" s="350"/>
      <c r="E24" s="351"/>
      <c r="F24" s="352">
        <v>3663</v>
      </c>
      <c r="I24" s="373"/>
      <c r="J24" s="373"/>
      <c r="K24" s="345" t="s">
        <v>223</v>
      </c>
      <c r="L24" s="373"/>
      <c r="M24" s="373"/>
      <c r="N24" s="352"/>
    </row>
    <row r="25" spans="1:15" x14ac:dyDescent="0.2">
      <c r="C25" s="353" t="s">
        <v>224</v>
      </c>
      <c r="F25" s="352">
        <v>4884</v>
      </c>
      <c r="I25" s="373"/>
      <c r="J25" s="373"/>
      <c r="K25" s="353" t="s">
        <v>224</v>
      </c>
      <c r="L25" s="373"/>
      <c r="M25" s="373"/>
      <c r="N25" s="352"/>
    </row>
    <row r="26" spans="1:15" ht="15" x14ac:dyDescent="0.25">
      <c r="A26" s="331" t="s">
        <v>8</v>
      </c>
      <c r="F26" s="346">
        <v>10989</v>
      </c>
      <c r="G26" s="301"/>
      <c r="I26" s="331" t="s">
        <v>8</v>
      </c>
      <c r="N26" s="346"/>
      <c r="O26" s="301"/>
    </row>
    <row r="27" spans="1:15" ht="8.25" customHeight="1" x14ac:dyDescent="0.2">
      <c r="F27" s="322"/>
    </row>
    <row r="28" spans="1:15" ht="14.25" x14ac:dyDescent="0.2">
      <c r="A28" s="335" t="s">
        <v>93</v>
      </c>
      <c r="F28" s="347"/>
      <c r="I28" s="335" t="s">
        <v>93</v>
      </c>
    </row>
    <row r="29" spans="1:15" x14ac:dyDescent="0.2">
      <c r="F29" s="347"/>
    </row>
    <row r="30" spans="1:15" ht="51" customHeight="1" x14ac:dyDescent="0.2">
      <c r="A30" s="354" t="s">
        <v>30</v>
      </c>
      <c r="B30" s="373" t="s">
        <v>31</v>
      </c>
      <c r="C30" s="373" t="s">
        <v>32</v>
      </c>
      <c r="D30" s="373" t="s">
        <v>33</v>
      </c>
      <c r="E30" s="373" t="s">
        <v>34</v>
      </c>
      <c r="F30" s="348" t="s">
        <v>24</v>
      </c>
      <c r="I30" s="354" t="s">
        <v>30</v>
      </c>
      <c r="J30" s="373" t="s">
        <v>31</v>
      </c>
      <c r="K30" s="373" t="s">
        <v>32</v>
      </c>
      <c r="L30" s="373" t="s">
        <v>33</v>
      </c>
      <c r="M30" s="373" t="s">
        <v>34</v>
      </c>
      <c r="N30" s="373" t="s">
        <v>24</v>
      </c>
    </row>
    <row r="31" spans="1:15" x14ac:dyDescent="0.2">
      <c r="A31" s="336"/>
      <c r="B31" s="336"/>
      <c r="C31" s="429" t="s">
        <v>35</v>
      </c>
      <c r="D31" s="350"/>
      <c r="E31" s="351"/>
      <c r="F31" s="355">
        <v>5074.0111504802562</v>
      </c>
      <c r="I31" s="336"/>
      <c r="J31" s="336"/>
      <c r="K31" s="429" t="s">
        <v>35</v>
      </c>
      <c r="L31" s="350"/>
      <c r="M31" s="351"/>
      <c r="N31" s="355"/>
    </row>
    <row r="32" spans="1:15" x14ac:dyDescent="0.2">
      <c r="C32" s="429"/>
      <c r="F32" s="355">
        <v>5391.9720128068302</v>
      </c>
      <c r="K32" s="429"/>
      <c r="N32" s="355"/>
    </row>
    <row r="33" spans="1:15" x14ac:dyDescent="0.2">
      <c r="C33" s="429"/>
      <c r="F33" s="355">
        <v>10709.515245823388</v>
      </c>
      <c r="K33" s="429"/>
      <c r="N33" s="355"/>
    </row>
    <row r="34" spans="1:15" ht="15" x14ac:dyDescent="0.25">
      <c r="A34" s="331" t="s">
        <v>8</v>
      </c>
      <c r="F34" s="356">
        <v>21175.498409110474</v>
      </c>
      <c r="G34" s="301"/>
      <c r="I34" s="331" t="s">
        <v>8</v>
      </c>
      <c r="N34" s="356"/>
      <c r="O34" s="301"/>
    </row>
    <row r="35" spans="1:15" x14ac:dyDescent="0.2">
      <c r="F35" s="347"/>
      <c r="N35" s="347"/>
    </row>
    <row r="36" spans="1:15" x14ac:dyDescent="0.2">
      <c r="A36" s="357"/>
      <c r="B36" s="333"/>
      <c r="C36" s="333"/>
      <c r="D36" s="358" t="s">
        <v>143</v>
      </c>
      <c r="E36" s="358" t="s">
        <v>190</v>
      </c>
      <c r="F36" s="359">
        <v>110160.49840911047</v>
      </c>
      <c r="I36" s="357"/>
      <c r="J36" s="333"/>
      <c r="K36" s="333"/>
      <c r="L36" s="358" t="s">
        <v>143</v>
      </c>
      <c r="M36" s="358" t="s">
        <v>191</v>
      </c>
      <c r="N36" s="359"/>
    </row>
    <row r="37" spans="1:15" ht="16.5" customHeight="1" x14ac:dyDescent="0.25">
      <c r="B37" s="249"/>
      <c r="C37" s="249"/>
      <c r="D37" s="249"/>
      <c r="E37" s="358" t="s">
        <v>144</v>
      </c>
      <c r="F37" s="360">
        <v>74.432769195344918</v>
      </c>
      <c r="G37" s="301"/>
      <c r="J37" s="249"/>
      <c r="K37" s="249"/>
      <c r="L37" s="249"/>
      <c r="M37" s="358" t="s">
        <v>144</v>
      </c>
      <c r="N37" s="360"/>
      <c r="O37" s="301"/>
    </row>
    <row r="42" spans="1:15" ht="21.75" customHeight="1" x14ac:dyDescent="0.2">
      <c r="A42" s="332" t="s">
        <v>13</v>
      </c>
      <c r="B42" s="332"/>
      <c r="C42" s="332"/>
      <c r="D42" s="332"/>
      <c r="E42" s="332"/>
      <c r="F42" s="333" t="s">
        <v>14</v>
      </c>
      <c r="I42" s="332" t="s">
        <v>13</v>
      </c>
      <c r="J42" s="332"/>
      <c r="K42" s="332"/>
      <c r="L42" s="332"/>
      <c r="M42" s="332"/>
      <c r="N42" s="333" t="s">
        <v>14</v>
      </c>
      <c r="O42" s="302"/>
    </row>
    <row r="44" spans="1:15" x14ac:dyDescent="0.2">
      <c r="A44" s="331" t="s">
        <v>15</v>
      </c>
      <c r="B44" s="248"/>
      <c r="C44" s="248"/>
      <c r="D44" s="331" t="s">
        <v>16</v>
      </c>
      <c r="F44" s="248"/>
      <c r="I44" s="331" t="s">
        <v>15</v>
      </c>
      <c r="J44" s="248"/>
      <c r="K44" s="248"/>
      <c r="L44" s="331" t="s">
        <v>16</v>
      </c>
      <c r="N44" s="248"/>
    </row>
    <row r="45" spans="1:15" x14ac:dyDescent="0.2">
      <c r="A45" s="331" t="s">
        <v>17</v>
      </c>
      <c r="B45" s="249"/>
      <c r="C45" s="249"/>
      <c r="D45" s="331" t="s">
        <v>18</v>
      </c>
      <c r="F45" s="249"/>
      <c r="I45" s="331" t="s">
        <v>17</v>
      </c>
      <c r="J45" s="249"/>
      <c r="K45" s="249"/>
      <c r="L45" s="331" t="s">
        <v>18</v>
      </c>
      <c r="N45" s="249"/>
    </row>
    <row r="46" spans="1:15" x14ac:dyDescent="0.2">
      <c r="A46" s="331" t="s">
        <v>219</v>
      </c>
      <c r="B46" s="249"/>
      <c r="C46" s="250"/>
      <c r="I46" s="331" t="s">
        <v>219</v>
      </c>
      <c r="J46" s="249"/>
      <c r="K46" s="250"/>
    </row>
    <row r="48" spans="1:15" ht="14.25" x14ac:dyDescent="0.2">
      <c r="A48" s="335" t="s">
        <v>149</v>
      </c>
      <c r="I48" s="335" t="s">
        <v>149</v>
      </c>
    </row>
    <row r="49" spans="1:15" ht="12.75" customHeight="1" x14ac:dyDescent="0.2">
      <c r="A49" s="373" t="s">
        <v>19</v>
      </c>
      <c r="B49" s="373" t="s">
        <v>20</v>
      </c>
      <c r="C49" s="373" t="s">
        <v>21</v>
      </c>
      <c r="D49" s="373" t="s">
        <v>22</v>
      </c>
      <c r="E49" s="373" t="s">
        <v>23</v>
      </c>
      <c r="F49" s="373" t="s">
        <v>24</v>
      </c>
      <c r="I49" s="373" t="s">
        <v>19</v>
      </c>
      <c r="J49" s="373" t="s">
        <v>20</v>
      </c>
      <c r="K49" s="373" t="s">
        <v>21</v>
      </c>
      <c r="L49" s="373" t="s">
        <v>22</v>
      </c>
      <c r="M49" s="373" t="s">
        <v>23</v>
      </c>
      <c r="N49" s="373" t="s">
        <v>24</v>
      </c>
    </row>
    <row r="50" spans="1:15" x14ac:dyDescent="0.2">
      <c r="A50" s="363"/>
      <c r="B50" s="363"/>
      <c r="C50" s="337"/>
      <c r="D50" s="338"/>
      <c r="E50" s="339"/>
      <c r="F50" s="340"/>
      <c r="G50" s="336"/>
      <c r="I50" s="363"/>
      <c r="J50" s="363"/>
      <c r="K50" s="337"/>
      <c r="L50" s="338"/>
      <c r="M50" s="339"/>
      <c r="N50" s="340"/>
      <c r="O50" s="307"/>
    </row>
    <row r="51" spans="1:15" x14ac:dyDescent="0.2">
      <c r="A51" s="364"/>
      <c r="B51" s="364"/>
      <c r="C51" s="337"/>
      <c r="D51" s="338"/>
      <c r="E51" s="339"/>
      <c r="F51" s="340"/>
      <c r="G51" s="336"/>
      <c r="I51" s="364"/>
      <c r="J51" s="364"/>
      <c r="K51" s="337"/>
      <c r="L51" s="338"/>
      <c r="M51" s="339"/>
      <c r="N51" s="340"/>
      <c r="O51" s="307"/>
    </row>
    <row r="52" spans="1:15" x14ac:dyDescent="0.2">
      <c r="A52" s="249"/>
      <c r="B52" s="249"/>
      <c r="C52" s="337"/>
      <c r="D52" s="338"/>
      <c r="E52" s="339"/>
      <c r="F52" s="340"/>
      <c r="I52" s="249"/>
      <c r="J52" s="249"/>
      <c r="K52" s="341" t="s">
        <v>72</v>
      </c>
      <c r="L52" s="342">
        <v>0</v>
      </c>
      <c r="M52" s="343">
        <v>0</v>
      </c>
      <c r="N52" s="344">
        <v>0</v>
      </c>
    </row>
    <row r="53" spans="1:15" x14ac:dyDescent="0.2">
      <c r="A53" s="249"/>
      <c r="B53" s="249"/>
      <c r="C53" s="337"/>
      <c r="D53" s="338"/>
      <c r="E53" s="339"/>
      <c r="F53" s="340"/>
      <c r="I53" s="249"/>
      <c r="J53" s="249"/>
      <c r="K53" s="337"/>
      <c r="L53" s="338"/>
      <c r="M53" s="339"/>
      <c r="N53" s="340"/>
    </row>
    <row r="54" spans="1:15" x14ac:dyDescent="0.2">
      <c r="A54" s="249"/>
      <c r="B54" s="249"/>
      <c r="C54" s="337"/>
      <c r="D54" s="338"/>
      <c r="E54" s="339"/>
      <c r="F54" s="340"/>
      <c r="I54" s="249"/>
      <c r="J54" s="249"/>
      <c r="K54" s="337"/>
      <c r="L54" s="338"/>
      <c r="M54" s="339"/>
      <c r="N54" s="340"/>
    </row>
    <row r="55" spans="1:15" ht="15" x14ac:dyDescent="0.25">
      <c r="E55" s="345" t="s">
        <v>8</v>
      </c>
      <c r="F55" s="346"/>
      <c r="G55" s="301"/>
      <c r="M55" s="345" t="s">
        <v>8</v>
      </c>
      <c r="N55" s="346"/>
      <c r="O55" s="301"/>
    </row>
    <row r="57" spans="1:15" ht="14.25" x14ac:dyDescent="0.2">
      <c r="A57" s="335" t="s">
        <v>150</v>
      </c>
      <c r="I57" s="335" t="s">
        <v>150</v>
      </c>
    </row>
    <row r="59" spans="1:15" ht="51" x14ac:dyDescent="0.2">
      <c r="A59" s="373" t="s">
        <v>25</v>
      </c>
      <c r="B59" s="373" t="s">
        <v>26</v>
      </c>
      <c r="C59" s="373" t="s">
        <v>27</v>
      </c>
      <c r="D59" s="373" t="s">
        <v>28</v>
      </c>
      <c r="E59" s="373" t="s">
        <v>29</v>
      </c>
      <c r="F59" s="373" t="s">
        <v>24</v>
      </c>
      <c r="I59" s="373" t="s">
        <v>25</v>
      </c>
      <c r="J59" s="373" t="s">
        <v>26</v>
      </c>
      <c r="K59" s="373" t="s">
        <v>27</v>
      </c>
      <c r="L59" s="373" t="s">
        <v>28</v>
      </c>
      <c r="M59" s="373" t="s">
        <v>29</v>
      </c>
      <c r="N59" s="373" t="s">
        <v>24</v>
      </c>
    </row>
    <row r="60" spans="1:15" x14ac:dyDescent="0.2">
      <c r="A60" s="336"/>
      <c r="B60" s="349"/>
      <c r="C60" s="345"/>
      <c r="D60" s="350"/>
      <c r="E60" s="351"/>
      <c r="F60" s="352"/>
      <c r="I60" s="336"/>
      <c r="J60" s="349"/>
      <c r="K60" s="345"/>
      <c r="L60" s="350"/>
      <c r="M60" s="351"/>
      <c r="N60" s="352"/>
    </row>
    <row r="61" spans="1:15" x14ac:dyDescent="0.2">
      <c r="A61" s="336"/>
      <c r="B61" s="349"/>
      <c r="C61" s="345"/>
      <c r="D61" s="350"/>
      <c r="E61" s="351"/>
      <c r="F61" s="352"/>
      <c r="I61" s="336"/>
      <c r="J61" s="349"/>
      <c r="K61" s="345"/>
      <c r="L61" s="350"/>
      <c r="M61" s="351"/>
      <c r="N61" s="352"/>
    </row>
    <row r="62" spans="1:15" x14ac:dyDescent="0.2">
      <c r="C62" s="353"/>
      <c r="F62" s="352"/>
      <c r="K62" s="353"/>
      <c r="N62" s="352"/>
    </row>
    <row r="63" spans="1:15" ht="15" x14ac:dyDescent="0.25">
      <c r="A63" s="331" t="s">
        <v>8</v>
      </c>
      <c r="F63" s="346"/>
      <c r="G63" s="301"/>
      <c r="I63" s="331" t="s">
        <v>8</v>
      </c>
      <c r="N63" s="346"/>
      <c r="O63" s="301"/>
    </row>
    <row r="65" spans="1:16" ht="14.25" x14ac:dyDescent="0.2">
      <c r="A65" s="335" t="s">
        <v>93</v>
      </c>
      <c r="I65" s="335" t="s">
        <v>93</v>
      </c>
    </row>
    <row r="67" spans="1:16" ht="51" customHeight="1" x14ac:dyDescent="0.2">
      <c r="A67" s="373" t="s">
        <v>30</v>
      </c>
      <c r="B67" s="373" t="s">
        <v>31</v>
      </c>
      <c r="C67" s="373" t="s">
        <v>32</v>
      </c>
      <c r="D67" s="373" t="s">
        <v>33</v>
      </c>
      <c r="E67" s="373" t="s">
        <v>34</v>
      </c>
      <c r="F67" s="373" t="s">
        <v>24</v>
      </c>
      <c r="I67" s="354" t="s">
        <v>30</v>
      </c>
      <c r="J67" s="373" t="s">
        <v>31</v>
      </c>
      <c r="K67" s="373" t="s">
        <v>32</v>
      </c>
      <c r="L67" s="373" t="s">
        <v>33</v>
      </c>
      <c r="M67" s="373" t="s">
        <v>34</v>
      </c>
      <c r="N67" s="373" t="s">
        <v>24</v>
      </c>
    </row>
    <row r="68" spans="1:16" x14ac:dyDescent="0.2">
      <c r="A68" s="336"/>
      <c r="B68" s="336"/>
      <c r="C68" s="429"/>
      <c r="D68" s="350"/>
      <c r="E68" s="351"/>
      <c r="F68" s="355"/>
      <c r="I68" s="336"/>
      <c r="J68" s="336"/>
      <c r="K68" s="429"/>
      <c r="L68" s="350"/>
      <c r="M68" s="351"/>
      <c r="N68" s="355"/>
    </row>
    <row r="69" spans="1:16" x14ac:dyDescent="0.2">
      <c r="C69" s="429"/>
      <c r="F69" s="355"/>
      <c r="K69" s="429"/>
      <c r="N69" s="355"/>
    </row>
    <row r="70" spans="1:16" x14ac:dyDescent="0.2">
      <c r="C70" s="429"/>
      <c r="F70" s="355"/>
      <c r="K70" s="429"/>
      <c r="N70" s="355"/>
    </row>
    <row r="71" spans="1:16" ht="15" x14ac:dyDescent="0.25">
      <c r="A71" s="331" t="s">
        <v>8</v>
      </c>
      <c r="F71" s="356"/>
      <c r="G71" s="301"/>
      <c r="I71" s="331" t="s">
        <v>8</v>
      </c>
      <c r="N71" s="356"/>
      <c r="O71" s="301"/>
    </row>
    <row r="72" spans="1:16" x14ac:dyDescent="0.2">
      <c r="F72" s="347"/>
      <c r="N72" s="347"/>
    </row>
    <row r="73" spans="1:16" x14ac:dyDescent="0.2">
      <c r="A73" s="357"/>
      <c r="B73" s="333"/>
      <c r="C73" s="333"/>
      <c r="D73" s="358"/>
      <c r="E73" s="358"/>
      <c r="F73" s="359"/>
      <c r="I73" s="357"/>
      <c r="J73" s="333"/>
      <c r="K73" s="333"/>
      <c r="L73" s="358"/>
      <c r="M73" s="358"/>
      <c r="N73" s="359"/>
    </row>
    <row r="74" spans="1:16" ht="15" x14ac:dyDescent="0.25">
      <c r="B74" s="249"/>
      <c r="C74" s="249"/>
      <c r="D74" s="249"/>
      <c r="E74" s="358" t="s">
        <v>144</v>
      </c>
      <c r="F74" s="360"/>
      <c r="G74" s="301"/>
      <c r="J74" s="249"/>
      <c r="K74" s="249"/>
      <c r="L74" s="249"/>
      <c r="M74" s="358" t="s">
        <v>144</v>
      </c>
      <c r="N74" s="360"/>
      <c r="O74" s="301"/>
    </row>
    <row r="77" spans="1:16" ht="15.75" customHeight="1" x14ac:dyDescent="0.2">
      <c r="A77" s="332" t="s">
        <v>13</v>
      </c>
      <c r="B77" s="332"/>
      <c r="C77" s="332"/>
      <c r="D77" s="332"/>
      <c r="E77" s="332"/>
      <c r="F77" s="333" t="s">
        <v>14</v>
      </c>
      <c r="I77" s="302"/>
      <c r="J77" s="302"/>
      <c r="K77" s="302"/>
      <c r="L77" s="302"/>
      <c r="M77" s="302"/>
      <c r="N77" s="302"/>
      <c r="O77" s="302"/>
      <c r="P77" s="303"/>
    </row>
    <row r="78" spans="1:16" x14ac:dyDescent="0.2">
      <c r="I78" s="303"/>
      <c r="J78" s="303"/>
      <c r="K78" s="303"/>
      <c r="L78" s="303"/>
      <c r="M78" s="303"/>
      <c r="N78" s="303"/>
      <c r="P78" s="303"/>
    </row>
    <row r="79" spans="1:16" x14ac:dyDescent="0.2">
      <c r="A79" s="331" t="s">
        <v>15</v>
      </c>
      <c r="B79" s="248"/>
      <c r="C79" s="248"/>
      <c r="D79" s="331" t="s">
        <v>16</v>
      </c>
      <c r="F79" s="248"/>
      <c r="I79" s="303"/>
      <c r="J79" s="303"/>
      <c r="K79" s="303"/>
      <c r="L79" s="303"/>
      <c r="M79" s="303"/>
      <c r="N79" s="303"/>
      <c r="P79" s="303"/>
    </row>
    <row r="80" spans="1:16" x14ac:dyDescent="0.2">
      <c r="A80" s="331" t="s">
        <v>17</v>
      </c>
      <c r="B80" s="249"/>
      <c r="C80" s="249"/>
      <c r="D80" s="331" t="s">
        <v>18</v>
      </c>
      <c r="F80" s="249"/>
      <c r="I80" s="303"/>
      <c r="J80" s="303"/>
      <c r="K80" s="303"/>
      <c r="L80" s="303"/>
      <c r="M80" s="303"/>
      <c r="N80" s="303"/>
      <c r="P80" s="303"/>
    </row>
    <row r="81" spans="1:16" x14ac:dyDescent="0.2">
      <c r="A81" s="331" t="s">
        <v>219</v>
      </c>
      <c r="B81" s="249"/>
      <c r="C81" s="250"/>
      <c r="I81" s="303"/>
      <c r="J81" s="303"/>
      <c r="K81" s="304"/>
      <c r="L81" s="303"/>
      <c r="M81" s="303"/>
      <c r="N81" s="303"/>
      <c r="P81" s="303"/>
    </row>
    <row r="82" spans="1:16" x14ac:dyDescent="0.2">
      <c r="I82" s="303"/>
      <c r="J82" s="303"/>
      <c r="K82" s="303"/>
      <c r="L82" s="303"/>
      <c r="M82" s="303"/>
      <c r="N82" s="303"/>
      <c r="P82" s="303"/>
    </row>
    <row r="83" spans="1:16" ht="14.25" collapsed="1" x14ac:dyDescent="0.2">
      <c r="A83" s="335" t="s">
        <v>149</v>
      </c>
      <c r="I83" s="305"/>
      <c r="J83" s="303"/>
      <c r="K83" s="303"/>
      <c r="L83" s="303"/>
      <c r="M83" s="303"/>
      <c r="N83" s="303"/>
      <c r="P83" s="303"/>
    </row>
    <row r="84" spans="1:16" ht="12.75" customHeight="1" x14ac:dyDescent="0.2">
      <c r="A84" s="373" t="s">
        <v>19</v>
      </c>
      <c r="B84" s="373" t="s">
        <v>20</v>
      </c>
      <c r="C84" s="373" t="s">
        <v>21</v>
      </c>
      <c r="D84" s="373" t="s">
        <v>22</v>
      </c>
      <c r="E84" s="373" t="s">
        <v>23</v>
      </c>
      <c r="F84" s="373" t="s">
        <v>24</v>
      </c>
      <c r="I84" s="306"/>
      <c r="J84" s="306"/>
      <c r="K84" s="306"/>
      <c r="L84" s="306"/>
      <c r="M84" s="306"/>
      <c r="N84" s="306"/>
      <c r="P84" s="303"/>
    </row>
    <row r="85" spans="1:16" x14ac:dyDescent="0.2">
      <c r="A85" s="363"/>
      <c r="B85" s="363"/>
      <c r="C85" s="337"/>
      <c r="D85" s="338"/>
      <c r="E85" s="339"/>
      <c r="F85" s="340"/>
      <c r="G85" s="336"/>
      <c r="I85" s="307"/>
      <c r="J85" s="307"/>
      <c r="K85" s="302"/>
      <c r="L85" s="308"/>
      <c r="M85" s="309"/>
      <c r="N85" s="310"/>
      <c r="O85" s="307"/>
      <c r="P85" s="303"/>
    </row>
    <row r="86" spans="1:16" x14ac:dyDescent="0.2">
      <c r="A86" s="364"/>
      <c r="B86" s="364"/>
      <c r="C86" s="337"/>
      <c r="D86" s="338"/>
      <c r="E86" s="339"/>
      <c r="F86" s="340"/>
      <c r="G86" s="336"/>
      <c r="I86" s="307"/>
      <c r="J86" s="307"/>
      <c r="K86" s="302"/>
      <c r="L86" s="311"/>
      <c r="M86" s="312"/>
      <c r="N86" s="313"/>
      <c r="O86" s="307"/>
      <c r="P86" s="303"/>
    </row>
    <row r="87" spans="1:16" x14ac:dyDescent="0.2">
      <c r="A87" s="249"/>
      <c r="B87" s="249"/>
      <c r="C87" s="337"/>
      <c r="D87" s="338"/>
      <c r="E87" s="339"/>
      <c r="F87" s="340"/>
      <c r="I87" s="303"/>
      <c r="J87" s="303"/>
      <c r="K87" s="302"/>
      <c r="L87" s="308"/>
      <c r="M87" s="309"/>
      <c r="N87" s="310"/>
      <c r="P87" s="303"/>
    </row>
    <row r="88" spans="1:16" ht="15" x14ac:dyDescent="0.25">
      <c r="E88" s="345" t="s">
        <v>8</v>
      </c>
      <c r="F88" s="346"/>
      <c r="G88" s="301"/>
      <c r="I88" s="303"/>
      <c r="J88" s="303"/>
      <c r="K88" s="303"/>
      <c r="L88" s="303"/>
      <c r="M88" s="302"/>
      <c r="N88" s="314"/>
      <c r="O88" s="301"/>
      <c r="P88" s="303"/>
    </row>
    <row r="89" spans="1:16" x14ac:dyDescent="0.2">
      <c r="I89" s="303"/>
      <c r="J89" s="303"/>
      <c r="K89" s="303"/>
      <c r="L89" s="303"/>
      <c r="M89" s="303"/>
      <c r="N89" s="303"/>
      <c r="P89" s="303"/>
    </row>
    <row r="90" spans="1:16" ht="14.25" x14ac:dyDescent="0.2">
      <c r="A90" s="335" t="s">
        <v>150</v>
      </c>
      <c r="I90" s="305"/>
      <c r="J90" s="303"/>
      <c r="K90" s="303"/>
      <c r="L90" s="303"/>
      <c r="M90" s="303"/>
      <c r="N90" s="303"/>
      <c r="P90" s="303"/>
    </row>
    <row r="91" spans="1:16" x14ac:dyDescent="0.2">
      <c r="I91" s="303"/>
      <c r="J91" s="303"/>
      <c r="K91" s="303"/>
      <c r="L91" s="303"/>
      <c r="M91" s="303"/>
      <c r="N91" s="303"/>
      <c r="P91" s="303"/>
    </row>
    <row r="92" spans="1:16" ht="51" x14ac:dyDescent="0.2">
      <c r="A92" s="373" t="s">
        <v>25</v>
      </c>
      <c r="B92" s="373" t="s">
        <v>26</v>
      </c>
      <c r="C92" s="373" t="s">
        <v>27</v>
      </c>
      <c r="D92" s="373" t="s">
        <v>28</v>
      </c>
      <c r="E92" s="373" t="s">
        <v>29</v>
      </c>
      <c r="F92" s="373" t="s">
        <v>24</v>
      </c>
      <c r="I92" s="306"/>
      <c r="J92" s="306"/>
      <c r="K92" s="306"/>
      <c r="L92" s="306"/>
      <c r="M92" s="306"/>
      <c r="N92" s="306"/>
      <c r="P92" s="303"/>
    </row>
    <row r="93" spans="1:16" x14ac:dyDescent="0.2">
      <c r="A93" s="336"/>
      <c r="B93" s="349"/>
      <c r="C93" s="345"/>
      <c r="D93" s="350"/>
      <c r="E93" s="351"/>
      <c r="F93" s="352"/>
      <c r="I93" s="307"/>
      <c r="J93" s="315"/>
      <c r="K93" s="302"/>
      <c r="L93" s="316"/>
      <c r="M93" s="317"/>
      <c r="N93" s="310"/>
      <c r="P93" s="303"/>
    </row>
    <row r="94" spans="1:16" x14ac:dyDescent="0.2">
      <c r="A94" s="336"/>
      <c r="B94" s="349"/>
      <c r="C94" s="345"/>
      <c r="D94" s="350"/>
      <c r="E94" s="351"/>
      <c r="F94" s="352"/>
      <c r="I94" s="307"/>
      <c r="J94" s="315"/>
      <c r="K94" s="302"/>
      <c r="L94" s="316"/>
      <c r="M94" s="317"/>
      <c r="N94" s="310"/>
      <c r="P94" s="303"/>
    </row>
    <row r="95" spans="1:16" x14ac:dyDescent="0.2">
      <c r="C95" s="353"/>
      <c r="F95" s="352"/>
      <c r="I95" s="303"/>
      <c r="J95" s="303"/>
      <c r="K95" s="318"/>
      <c r="L95" s="303"/>
      <c r="M95" s="303"/>
      <c r="N95" s="310"/>
      <c r="P95" s="303"/>
    </row>
    <row r="96" spans="1:16" ht="15" x14ac:dyDescent="0.25">
      <c r="A96" s="331" t="s">
        <v>8</v>
      </c>
      <c r="F96" s="346"/>
      <c r="G96" s="301"/>
      <c r="I96" s="303"/>
      <c r="J96" s="303"/>
      <c r="K96" s="303"/>
      <c r="L96" s="303"/>
      <c r="M96" s="303"/>
      <c r="N96" s="314"/>
      <c r="O96" s="301"/>
      <c r="P96" s="303"/>
    </row>
    <row r="97" spans="1:16" x14ac:dyDescent="0.2">
      <c r="I97" s="303"/>
      <c r="J97" s="303"/>
      <c r="K97" s="303"/>
      <c r="L97" s="303"/>
      <c r="M97" s="303"/>
      <c r="N97" s="303"/>
      <c r="P97" s="303"/>
    </row>
    <row r="98" spans="1:16" ht="14.25" x14ac:dyDescent="0.2">
      <c r="A98" s="335" t="s">
        <v>93</v>
      </c>
      <c r="I98" s="305"/>
      <c r="J98" s="303"/>
      <c r="K98" s="303"/>
      <c r="L98" s="303"/>
      <c r="M98" s="303"/>
      <c r="N98" s="303"/>
      <c r="P98" s="303"/>
    </row>
    <row r="99" spans="1:16" x14ac:dyDescent="0.2">
      <c r="I99" s="303"/>
      <c r="J99" s="303"/>
      <c r="K99" s="303"/>
      <c r="L99" s="303"/>
      <c r="M99" s="303"/>
      <c r="N99" s="303"/>
      <c r="P99" s="303"/>
    </row>
    <row r="100" spans="1:16" ht="51" customHeight="1" x14ac:dyDescent="0.2">
      <c r="A100" s="354" t="s">
        <v>30</v>
      </c>
      <c r="B100" s="373" t="s">
        <v>31</v>
      </c>
      <c r="C100" s="373" t="s">
        <v>32</v>
      </c>
      <c r="D100" s="373" t="s">
        <v>33</v>
      </c>
      <c r="E100" s="373" t="s">
        <v>34</v>
      </c>
      <c r="F100" s="373" t="s">
        <v>24</v>
      </c>
      <c r="I100" s="319"/>
      <c r="J100" s="306"/>
      <c r="K100" s="306"/>
      <c r="L100" s="306"/>
      <c r="M100" s="306"/>
      <c r="N100" s="306"/>
      <c r="P100" s="303"/>
    </row>
    <row r="101" spans="1:16" x14ac:dyDescent="0.2">
      <c r="A101" s="336"/>
      <c r="B101" s="336"/>
      <c r="C101" s="373"/>
      <c r="D101" s="350"/>
      <c r="E101" s="351"/>
      <c r="F101" s="355"/>
      <c r="I101" s="307"/>
      <c r="J101" s="307"/>
      <c r="K101" s="306"/>
      <c r="L101" s="316"/>
      <c r="M101" s="317"/>
      <c r="N101" s="320"/>
      <c r="P101" s="303"/>
    </row>
    <row r="102" spans="1:16" x14ac:dyDescent="0.2">
      <c r="C102" s="373"/>
      <c r="F102" s="355"/>
      <c r="I102" s="303"/>
      <c r="J102" s="303"/>
      <c r="K102" s="306"/>
      <c r="L102" s="303"/>
      <c r="M102" s="303"/>
      <c r="N102" s="320"/>
      <c r="P102" s="303"/>
    </row>
    <row r="103" spans="1:16" x14ac:dyDescent="0.2">
      <c r="C103" s="373"/>
      <c r="F103" s="355"/>
      <c r="I103" s="303"/>
      <c r="J103" s="303"/>
      <c r="K103" s="306"/>
      <c r="L103" s="303"/>
      <c r="M103" s="303"/>
      <c r="N103" s="320"/>
      <c r="P103" s="303"/>
    </row>
    <row r="104" spans="1:16" ht="15" x14ac:dyDescent="0.25">
      <c r="A104" s="331" t="s">
        <v>8</v>
      </c>
      <c r="F104" s="356"/>
      <c r="G104" s="301"/>
      <c r="I104" s="303"/>
      <c r="J104" s="303"/>
      <c r="K104" s="303"/>
      <c r="L104" s="303"/>
      <c r="M104" s="303"/>
      <c r="N104" s="321"/>
      <c r="O104" s="301"/>
      <c r="P104" s="303"/>
    </row>
    <row r="105" spans="1:16" x14ac:dyDescent="0.2">
      <c r="F105" s="347"/>
      <c r="I105" s="303"/>
      <c r="J105" s="303"/>
      <c r="K105" s="303"/>
      <c r="L105" s="303"/>
      <c r="M105" s="303"/>
      <c r="N105" s="322"/>
      <c r="P105" s="303"/>
    </row>
    <row r="106" spans="1:16" x14ac:dyDescent="0.2">
      <c r="A106" s="357"/>
      <c r="B106" s="333"/>
      <c r="C106" s="333"/>
      <c r="D106" s="358"/>
      <c r="E106" s="358"/>
      <c r="F106" s="359"/>
      <c r="I106" s="323"/>
      <c r="J106" s="302"/>
      <c r="K106" s="302"/>
      <c r="L106" s="324"/>
      <c r="M106" s="324"/>
      <c r="N106" s="321"/>
      <c r="P106" s="303"/>
    </row>
    <row r="107" spans="1:16" ht="15" x14ac:dyDescent="0.25">
      <c r="B107" s="249"/>
      <c r="C107" s="249"/>
      <c r="D107" s="249"/>
      <c r="E107" s="358" t="s">
        <v>144</v>
      </c>
      <c r="F107" s="360"/>
      <c r="G107" s="301"/>
      <c r="I107" s="303"/>
      <c r="J107" s="303"/>
      <c r="K107" s="303"/>
      <c r="L107" s="303"/>
      <c r="M107" s="324"/>
      <c r="N107" s="325"/>
      <c r="O107" s="301"/>
      <c r="P107" s="303"/>
    </row>
    <row r="108" spans="1:16" x14ac:dyDescent="0.2">
      <c r="I108" s="303"/>
      <c r="J108" s="303"/>
      <c r="K108" s="303"/>
      <c r="L108" s="303"/>
      <c r="M108" s="303"/>
      <c r="N108" s="303"/>
      <c r="P108" s="303"/>
    </row>
    <row r="109" spans="1:16" x14ac:dyDescent="0.2">
      <c r="I109" s="303"/>
      <c r="J109" s="303"/>
      <c r="K109" s="303"/>
      <c r="L109" s="303"/>
      <c r="M109" s="303"/>
      <c r="N109" s="303"/>
      <c r="P109" s="303"/>
    </row>
    <row r="110" spans="1:16" x14ac:dyDescent="0.2">
      <c r="I110" s="303"/>
      <c r="J110" s="303"/>
      <c r="K110" s="303"/>
      <c r="L110" s="303"/>
      <c r="M110" s="303"/>
      <c r="N110" s="303"/>
      <c r="P110" s="303"/>
    </row>
  </sheetData>
  <sheetProtection formatCells="0" formatColumns="0" formatRows="0"/>
  <mergeCells count="5">
    <mergeCell ref="K31:K33"/>
    <mergeCell ref="C31:C33"/>
    <mergeCell ref="C68:C70"/>
    <mergeCell ref="K68:K70"/>
    <mergeCell ref="B1:N2"/>
  </mergeCells>
  <printOptions horizontalCentered="1" verticalCentered="1"/>
  <pageMargins left="0.27559055118110237" right="0.23622047244094491" top="0.47244094488188981" bottom="0.47244094488188981" header="0.31496062992125984" footer="0.31496062992125984"/>
  <pageSetup orientation="landscape" r:id="rId1"/>
  <headerFooter alignWithMargins="0">
    <oddFooter xml:space="preserve">&amp;LContabilidad de Costos&amp;C &amp;RPreparado por: MA y CPC Irma Damián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3" sqref="D13:H17"/>
    </sheetView>
  </sheetViews>
  <sheetFormatPr defaultRowHeight="12.75" x14ac:dyDescent="0.2"/>
  <cols>
    <col min="1" max="1" width="9.7109375" style="22" customWidth="1"/>
    <col min="2" max="2" width="9.140625" style="22"/>
    <col min="3" max="3" width="13.5703125" style="22" customWidth="1"/>
    <col min="4" max="4" width="13.42578125" style="22" customWidth="1"/>
    <col min="5" max="5" width="4.140625" style="252" customWidth="1"/>
    <col min="6" max="6" width="13.5703125" style="22" customWidth="1"/>
    <col min="7" max="7" width="4.140625" style="252" customWidth="1"/>
    <col min="8" max="8" width="13.5703125" style="22" customWidth="1"/>
    <col min="9" max="16384" width="9.140625" style="22"/>
  </cols>
  <sheetData>
    <row r="1" spans="1:9" ht="38.25" customHeight="1" x14ac:dyDescent="0.2">
      <c r="A1" s="31" t="s">
        <v>148</v>
      </c>
      <c r="B1" s="431" t="s">
        <v>147</v>
      </c>
      <c r="C1" s="431"/>
      <c r="D1" s="431"/>
      <c r="E1" s="431"/>
      <c r="F1" s="431"/>
      <c r="G1" s="431"/>
      <c r="H1" s="431"/>
    </row>
    <row r="2" spans="1:9" ht="4.5" customHeight="1" x14ac:dyDescent="0.2"/>
    <row r="3" spans="1:9" ht="15" x14ac:dyDescent="0.2">
      <c r="B3" s="253" t="s">
        <v>151</v>
      </c>
    </row>
    <row r="4" spans="1:9" ht="42.75" x14ac:dyDescent="0.2">
      <c r="C4" s="254" t="s">
        <v>152</v>
      </c>
      <c r="D4" s="254" t="s">
        <v>149</v>
      </c>
      <c r="E4" s="254"/>
      <c r="F4" s="254" t="s">
        <v>150</v>
      </c>
      <c r="G4" s="254"/>
      <c r="H4" s="254" t="s">
        <v>8</v>
      </c>
    </row>
    <row r="5" spans="1:9" ht="15" x14ac:dyDescent="0.2">
      <c r="C5" s="255" t="s">
        <v>190</v>
      </c>
      <c r="D5" s="256">
        <v>77996</v>
      </c>
      <c r="E5" s="257" t="s">
        <v>36</v>
      </c>
      <c r="F5" s="256">
        <v>10989</v>
      </c>
      <c r="G5" s="257" t="s">
        <v>0</v>
      </c>
      <c r="H5" s="256">
        <v>88985</v>
      </c>
      <c r="I5" s="281"/>
    </row>
    <row r="6" spans="1:9" ht="15" x14ac:dyDescent="0.2">
      <c r="C6" s="255" t="s">
        <v>191</v>
      </c>
      <c r="D6" s="256">
        <v>100958.00000000001</v>
      </c>
      <c r="E6" s="257"/>
      <c r="F6" s="256"/>
      <c r="G6" s="257"/>
      <c r="H6" s="256"/>
      <c r="I6" s="281"/>
    </row>
    <row r="7" spans="1:9" ht="15" x14ac:dyDescent="0.2">
      <c r="C7" s="255" t="s">
        <v>192</v>
      </c>
      <c r="D7" s="256"/>
      <c r="E7" s="257"/>
      <c r="F7" s="256"/>
      <c r="G7" s="257"/>
      <c r="H7" s="256"/>
      <c r="I7" s="281"/>
    </row>
    <row r="8" spans="1:9" ht="15" x14ac:dyDescent="0.2">
      <c r="C8" s="255" t="s">
        <v>204</v>
      </c>
      <c r="D8" s="256"/>
      <c r="E8" s="257"/>
      <c r="F8" s="256"/>
      <c r="G8" s="257"/>
      <c r="H8" s="256"/>
      <c r="I8" s="281"/>
    </row>
    <row r="10" spans="1:9" ht="15" x14ac:dyDescent="0.2">
      <c r="B10" s="253" t="s">
        <v>153</v>
      </c>
    </row>
    <row r="11" spans="1:9" ht="42.75" x14ac:dyDescent="0.2">
      <c r="C11" s="254" t="s">
        <v>152</v>
      </c>
      <c r="D11" s="254" t="s">
        <v>150</v>
      </c>
      <c r="E11" s="254"/>
      <c r="F11" s="254" t="s">
        <v>93</v>
      </c>
      <c r="G11" s="254"/>
      <c r="H11" s="254" t="s">
        <v>8</v>
      </c>
    </row>
    <row r="12" spans="1:9" ht="15" x14ac:dyDescent="0.2">
      <c r="C12" s="255" t="s">
        <v>190</v>
      </c>
      <c r="D12" s="256">
        <v>10989</v>
      </c>
      <c r="E12" s="257" t="s">
        <v>36</v>
      </c>
      <c r="F12" s="258">
        <v>21175.498409110474</v>
      </c>
      <c r="G12" s="257" t="s">
        <v>0</v>
      </c>
      <c r="H12" s="256">
        <v>32164.498409110474</v>
      </c>
      <c r="I12" s="281"/>
    </row>
    <row r="13" spans="1:9" ht="15" x14ac:dyDescent="0.2">
      <c r="C13" s="255" t="s">
        <v>191</v>
      </c>
      <c r="D13" s="256"/>
      <c r="E13" s="257"/>
      <c r="F13" s="258"/>
      <c r="G13" s="257"/>
      <c r="H13" s="256"/>
      <c r="I13" s="281"/>
    </row>
    <row r="14" spans="1:9" ht="15" x14ac:dyDescent="0.2">
      <c r="C14" s="255" t="s">
        <v>192</v>
      </c>
      <c r="D14" s="256"/>
      <c r="E14" s="257"/>
      <c r="F14" s="258"/>
      <c r="G14" s="257"/>
      <c r="H14" s="256"/>
      <c r="I14" s="281"/>
    </row>
    <row r="15" spans="1:9" ht="15" x14ac:dyDescent="0.2">
      <c r="C15" s="255" t="s">
        <v>204</v>
      </c>
      <c r="D15" s="256"/>
      <c r="E15" s="257"/>
      <c r="F15" s="258"/>
      <c r="G15" s="257"/>
      <c r="H15" s="256"/>
      <c r="I15" s="281"/>
    </row>
  </sheetData>
  <sheetProtection formatCells="0" formatColumns="0" formatRows="0"/>
  <mergeCells count="1">
    <mergeCell ref="B1:H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&amp;LContabilidad de Costos&amp;RPreparado por: MA y CPC Irma Damián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5" zoomScaleNormal="85" workbookViewId="0">
      <selection activeCell="C10" sqref="C10"/>
    </sheetView>
  </sheetViews>
  <sheetFormatPr defaultRowHeight="12.75" x14ac:dyDescent="0.2"/>
  <cols>
    <col min="1" max="1" width="10.28515625" style="22" customWidth="1"/>
    <col min="2" max="2" width="2.140625" style="22" customWidth="1"/>
    <col min="3" max="3" width="45.85546875" style="22" customWidth="1"/>
    <col min="4" max="5" width="12.5703125" style="22" customWidth="1"/>
    <col min="6" max="6" width="14.42578125" style="22" customWidth="1"/>
    <col min="7" max="7" width="12.7109375" style="22" customWidth="1"/>
    <col min="8" max="8" width="11.7109375" style="22" customWidth="1"/>
    <col min="9" max="9" width="14" style="22" customWidth="1"/>
    <col min="10" max="16384" width="9.140625" style="22"/>
  </cols>
  <sheetData>
    <row r="1" spans="1:9" ht="24.75" customHeight="1" x14ac:dyDescent="0.2">
      <c r="A1" s="282" t="s">
        <v>154</v>
      </c>
      <c r="B1" s="432" t="s">
        <v>166</v>
      </c>
      <c r="C1" s="432"/>
      <c r="D1" s="432"/>
      <c r="E1" s="432"/>
      <c r="F1" s="432"/>
      <c r="G1" s="432"/>
      <c r="H1" s="432"/>
      <c r="I1" s="432"/>
    </row>
    <row r="2" spans="1:9" ht="27" customHeight="1" x14ac:dyDescent="0.2">
      <c r="A2" s="282"/>
      <c r="B2" s="432"/>
      <c r="C2" s="432"/>
      <c r="D2" s="432"/>
      <c r="E2" s="432"/>
      <c r="F2" s="432"/>
      <c r="G2" s="432"/>
      <c r="H2" s="432"/>
      <c r="I2" s="432"/>
    </row>
    <row r="3" spans="1:9" ht="12.75" customHeight="1" x14ac:dyDescent="0.2">
      <c r="B3" s="433" t="s">
        <v>160</v>
      </c>
      <c r="C3" s="433"/>
      <c r="D3" s="433"/>
      <c r="E3" s="433"/>
      <c r="F3" s="433"/>
      <c r="G3" s="433"/>
      <c r="H3" s="433"/>
      <c r="I3" s="433"/>
    </row>
    <row r="4" spans="1:9" ht="17.25" customHeight="1" x14ac:dyDescent="0.2">
      <c r="B4" s="433"/>
      <c r="C4" s="433"/>
      <c r="D4" s="433"/>
      <c r="E4" s="433"/>
      <c r="F4" s="433"/>
      <c r="G4" s="433"/>
      <c r="H4" s="433"/>
      <c r="I4" s="433"/>
    </row>
    <row r="5" spans="1:9" ht="12.75" customHeight="1" x14ac:dyDescent="0.2">
      <c r="B5" s="25" t="s">
        <v>159</v>
      </c>
      <c r="C5" s="25"/>
      <c r="D5" s="25"/>
      <c r="E5" s="25"/>
      <c r="F5" s="25"/>
      <c r="G5" s="25"/>
      <c r="H5" s="25"/>
      <c r="I5" s="25"/>
    </row>
    <row r="6" spans="1:9" ht="18" x14ac:dyDescent="0.25">
      <c r="C6" s="434" t="s">
        <v>41</v>
      </c>
      <c r="D6" s="434"/>
      <c r="E6" s="434"/>
      <c r="F6" s="434"/>
      <c r="G6" s="434"/>
      <c r="H6" s="434"/>
      <c r="I6" s="434"/>
    </row>
    <row r="7" spans="1:9" ht="17.25" customHeight="1" x14ac:dyDescent="0.25">
      <c r="D7" s="259" t="s">
        <v>190</v>
      </c>
      <c r="E7" s="259" t="s">
        <v>191</v>
      </c>
      <c r="F7" s="259" t="s">
        <v>192</v>
      </c>
      <c r="G7" s="259" t="s">
        <v>204</v>
      </c>
      <c r="H7" s="259" t="s">
        <v>205</v>
      </c>
      <c r="I7" s="260" t="s">
        <v>8</v>
      </c>
    </row>
    <row r="8" spans="1:9" ht="15" x14ac:dyDescent="0.2">
      <c r="B8" s="261" t="s">
        <v>36</v>
      </c>
      <c r="C8" s="147" t="s">
        <v>155</v>
      </c>
      <c r="D8" s="22" t="s">
        <v>65</v>
      </c>
      <c r="I8" s="262">
        <v>102000</v>
      </c>
    </row>
    <row r="9" spans="1:9" ht="15" x14ac:dyDescent="0.2">
      <c r="B9" s="261" t="s">
        <v>36</v>
      </c>
      <c r="C9" s="147" t="s">
        <v>156</v>
      </c>
      <c r="D9" s="22" t="s">
        <v>65</v>
      </c>
      <c r="I9" s="263">
        <v>563910</v>
      </c>
    </row>
    <row r="10" spans="1:9" ht="15" x14ac:dyDescent="0.2">
      <c r="B10" s="261" t="s">
        <v>0</v>
      </c>
      <c r="C10" s="147" t="s">
        <v>37</v>
      </c>
      <c r="D10" s="22" t="s">
        <v>65</v>
      </c>
      <c r="I10" s="264"/>
    </row>
    <row r="11" spans="1:9" ht="15" x14ac:dyDescent="0.2">
      <c r="B11" s="261" t="s">
        <v>38</v>
      </c>
      <c r="C11" s="147" t="s">
        <v>157</v>
      </c>
      <c r="D11" s="22" t="s">
        <v>65</v>
      </c>
      <c r="I11" s="263"/>
    </row>
    <row r="12" spans="1:9" ht="15" x14ac:dyDescent="0.2">
      <c r="B12" s="261" t="s">
        <v>0</v>
      </c>
      <c r="C12" s="147" t="s">
        <v>158</v>
      </c>
      <c r="D12" s="264">
        <v>77996</v>
      </c>
      <c r="E12" s="264"/>
      <c r="F12" s="264"/>
      <c r="G12" s="264"/>
      <c r="H12" s="264"/>
      <c r="I12" s="264"/>
    </row>
    <row r="13" spans="1:9" ht="15" x14ac:dyDescent="0.2">
      <c r="B13" s="261" t="s">
        <v>36</v>
      </c>
      <c r="C13" s="147" t="s">
        <v>150</v>
      </c>
      <c r="D13" s="263">
        <v>10989</v>
      </c>
      <c r="E13" s="263"/>
      <c r="F13" s="263"/>
      <c r="G13" s="263"/>
      <c r="H13" s="263"/>
      <c r="I13" s="265"/>
    </row>
    <row r="14" spans="1:9" ht="15" x14ac:dyDescent="0.2">
      <c r="B14" s="261" t="s">
        <v>36</v>
      </c>
      <c r="C14" s="147" t="s">
        <v>44</v>
      </c>
      <c r="D14" s="266">
        <v>21175.498409110474</v>
      </c>
      <c r="E14" s="266"/>
      <c r="F14" s="266"/>
      <c r="G14" s="266"/>
      <c r="H14" s="266"/>
      <c r="I14" s="265"/>
    </row>
    <row r="15" spans="1:9" ht="15" x14ac:dyDescent="0.2">
      <c r="B15" s="261" t="s">
        <v>0</v>
      </c>
      <c r="C15" s="147" t="s">
        <v>161</v>
      </c>
      <c r="D15" s="264">
        <v>110160.49840911047</v>
      </c>
      <c r="E15" s="264"/>
      <c r="F15" s="264"/>
      <c r="G15" s="264"/>
      <c r="H15" s="264"/>
      <c r="I15" s="264"/>
    </row>
    <row r="16" spans="1:9" ht="15" x14ac:dyDescent="0.2">
      <c r="B16" s="261" t="s">
        <v>36</v>
      </c>
      <c r="C16" s="147" t="s">
        <v>45</v>
      </c>
      <c r="D16" s="267"/>
      <c r="E16" s="267"/>
      <c r="F16" s="267"/>
      <c r="G16" s="267"/>
      <c r="H16" s="267"/>
      <c r="I16" s="267"/>
    </row>
    <row r="17" spans="2:9" ht="15" x14ac:dyDescent="0.2">
      <c r="B17" s="261" t="s">
        <v>0</v>
      </c>
      <c r="C17" s="147" t="s">
        <v>162</v>
      </c>
      <c r="D17" s="264">
        <v>110160.49840911047</v>
      </c>
      <c r="E17" s="264"/>
      <c r="F17" s="264"/>
      <c r="G17" s="264"/>
      <c r="H17" s="264"/>
      <c r="I17" s="264"/>
    </row>
    <row r="18" spans="2:9" ht="15" x14ac:dyDescent="0.2">
      <c r="B18" s="261" t="s">
        <v>38</v>
      </c>
      <c r="C18" s="147" t="s">
        <v>46</v>
      </c>
      <c r="D18" s="268">
        <v>0</v>
      </c>
      <c r="E18" s="268"/>
      <c r="F18" s="268"/>
      <c r="G18" s="268"/>
      <c r="H18" s="266"/>
      <c r="I18" s="266"/>
    </row>
    <row r="19" spans="2:9" ht="15" x14ac:dyDescent="0.2">
      <c r="B19" s="261" t="s">
        <v>0</v>
      </c>
      <c r="C19" s="147" t="s">
        <v>47</v>
      </c>
      <c r="D19" s="269">
        <v>110160.49840911047</v>
      </c>
      <c r="E19" s="269"/>
      <c r="F19" s="269"/>
      <c r="G19" s="269"/>
      <c r="H19" s="269"/>
      <c r="I19" s="269"/>
    </row>
    <row r="20" spans="2:9" ht="15" x14ac:dyDescent="0.2">
      <c r="B20" s="261" t="s">
        <v>36</v>
      </c>
      <c r="C20" s="147" t="s">
        <v>48</v>
      </c>
      <c r="D20" s="267"/>
      <c r="E20" s="267"/>
      <c r="F20" s="267"/>
      <c r="G20" s="267"/>
      <c r="H20" s="267"/>
      <c r="I20" s="267"/>
    </row>
    <row r="21" spans="2:9" ht="15" x14ac:dyDescent="0.2">
      <c r="B21" s="261" t="s">
        <v>0</v>
      </c>
      <c r="C21" s="147" t="s">
        <v>39</v>
      </c>
      <c r="D21" s="264">
        <v>110160.49840911047</v>
      </c>
      <c r="E21" s="264"/>
      <c r="F21" s="264"/>
      <c r="G21" s="264"/>
      <c r="H21" s="264"/>
      <c r="I21" s="264"/>
    </row>
    <row r="22" spans="2:9" ht="17.25" customHeight="1" x14ac:dyDescent="0.2">
      <c r="B22" s="261" t="s">
        <v>38</v>
      </c>
      <c r="C22" s="147" t="s">
        <v>40</v>
      </c>
      <c r="D22" s="270">
        <v>0</v>
      </c>
      <c r="E22" s="270"/>
      <c r="F22" s="270"/>
      <c r="G22" s="270"/>
      <c r="H22" s="270"/>
      <c r="I22" s="270"/>
    </row>
    <row r="23" spans="2:9" s="25" customFormat="1" ht="20.25" customHeight="1" collapsed="1" x14ac:dyDescent="0.2">
      <c r="B23" s="271" t="s">
        <v>0</v>
      </c>
      <c r="C23" s="272" t="s">
        <v>12</v>
      </c>
      <c r="D23" s="273">
        <v>110160.49840911047</v>
      </c>
      <c r="E23" s="273"/>
      <c r="F23" s="273"/>
      <c r="G23" s="273"/>
      <c r="H23" s="273"/>
      <c r="I23" s="274"/>
    </row>
    <row r="24" spans="2:9" ht="15" x14ac:dyDescent="0.2">
      <c r="B24" s="253"/>
    </row>
    <row r="25" spans="2:9" ht="15" x14ac:dyDescent="0.2">
      <c r="B25" s="253"/>
    </row>
    <row r="26" spans="2:9" ht="18" x14ac:dyDescent="0.25">
      <c r="B26" s="253"/>
      <c r="C26" s="434" t="s">
        <v>220</v>
      </c>
      <c r="D26" s="434"/>
      <c r="E26" s="434"/>
      <c r="F26" s="434"/>
      <c r="G26" s="434"/>
      <c r="H26" s="434"/>
      <c r="I26" s="434"/>
    </row>
    <row r="27" spans="2:9" ht="15.75" x14ac:dyDescent="0.25">
      <c r="B27" s="253"/>
      <c r="D27" s="259" t="s">
        <v>190</v>
      </c>
      <c r="E27" s="259" t="s">
        <v>207</v>
      </c>
      <c r="F27" s="259"/>
      <c r="G27" s="259" t="s">
        <v>207</v>
      </c>
      <c r="H27" s="259" t="s">
        <v>207</v>
      </c>
      <c r="I27" s="260" t="s">
        <v>8</v>
      </c>
    </row>
    <row r="28" spans="2:9" ht="15" x14ac:dyDescent="0.2">
      <c r="B28" s="261" t="s">
        <v>36</v>
      </c>
      <c r="C28" s="147" t="s">
        <v>10</v>
      </c>
      <c r="D28" s="275">
        <v>251600</v>
      </c>
      <c r="E28" s="275" t="s">
        <v>207</v>
      </c>
      <c r="F28" s="275"/>
      <c r="G28" s="275"/>
      <c r="H28" s="275"/>
      <c r="I28" s="262"/>
    </row>
    <row r="29" spans="2:9" ht="15" x14ac:dyDescent="0.2">
      <c r="B29" s="261" t="s">
        <v>38</v>
      </c>
      <c r="C29" s="147" t="s">
        <v>12</v>
      </c>
      <c r="D29" s="270">
        <v>110160.49840911047</v>
      </c>
      <c r="E29" s="270" t="s">
        <v>207</v>
      </c>
      <c r="F29" s="270"/>
      <c r="G29" s="270"/>
      <c r="H29" s="270"/>
      <c r="I29" s="270"/>
    </row>
    <row r="30" spans="2:9" ht="15.75" x14ac:dyDescent="0.25">
      <c r="B30" s="261" t="s">
        <v>0</v>
      </c>
      <c r="C30" s="276" t="s">
        <v>42</v>
      </c>
      <c r="D30" s="269">
        <v>141439.50159088953</v>
      </c>
      <c r="E30" s="269" t="s">
        <v>207</v>
      </c>
      <c r="F30" s="269"/>
      <c r="G30" s="269"/>
      <c r="H30" s="269"/>
      <c r="I30" s="277"/>
    </row>
    <row r="31" spans="2:9" ht="15" x14ac:dyDescent="0.2">
      <c r="B31" s="261" t="s">
        <v>38</v>
      </c>
      <c r="C31" s="147" t="s">
        <v>66</v>
      </c>
      <c r="D31" s="270">
        <v>17733</v>
      </c>
      <c r="E31" s="270" t="s">
        <v>207</v>
      </c>
      <c r="F31" s="270"/>
      <c r="G31" s="270"/>
      <c r="H31" s="270"/>
      <c r="I31" s="263"/>
    </row>
    <row r="32" spans="2:9" ht="15.75" x14ac:dyDescent="0.25">
      <c r="B32" s="261" t="s">
        <v>0</v>
      </c>
      <c r="C32" s="276" t="s">
        <v>67</v>
      </c>
      <c r="D32" s="278">
        <v>123706.50159088953</v>
      </c>
      <c r="E32" s="278" t="s">
        <v>207</v>
      </c>
      <c r="F32" s="278"/>
      <c r="G32" s="278"/>
      <c r="H32" s="278"/>
      <c r="I32" s="278"/>
    </row>
    <row r="33" spans="4:8" x14ac:dyDescent="0.2">
      <c r="D33" s="176"/>
      <c r="E33" s="176"/>
      <c r="F33" s="176"/>
      <c r="G33" s="176"/>
      <c r="H33" s="176"/>
    </row>
    <row r="35" spans="4:8" x14ac:dyDescent="0.2">
      <c r="D35" s="279"/>
    </row>
  </sheetData>
  <sheetProtection formatCells="0" formatColumns="0" formatRows="0"/>
  <mergeCells count="4">
    <mergeCell ref="B1:I2"/>
    <mergeCell ref="B3:I4"/>
    <mergeCell ref="C6:I6"/>
    <mergeCell ref="C26:I26"/>
  </mergeCells>
  <printOptions horizontalCentered="1" verticalCentered="1"/>
  <pageMargins left="0" right="0" top="0.39370078740157483" bottom="0.27559055118110237" header="0.11811023622047245" footer="0.23622047244094491"/>
  <pageSetup scale="107" orientation="landscape" r:id="rId1"/>
  <headerFooter alignWithMargins="0">
    <oddFooter xml:space="preserve">&amp;LContabilidad de Costos&amp;RPreparado por: MA y CPC Irma Damián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opLeftCell="A7" zoomScale="85" zoomScaleNormal="85" workbookViewId="0">
      <selection activeCell="J29" sqref="J29"/>
    </sheetView>
  </sheetViews>
  <sheetFormatPr defaultRowHeight="12.75" x14ac:dyDescent="0.2"/>
  <cols>
    <col min="1" max="1" width="5.85546875" style="374" customWidth="1"/>
    <col min="2" max="2" width="20.140625" style="382" customWidth="1"/>
    <col min="3" max="3" width="7.140625" style="376" bestFit="1" customWidth="1"/>
    <col min="4" max="4" width="8.140625" style="376" bestFit="1" customWidth="1"/>
    <col min="5" max="5" width="8.140625" style="376" customWidth="1"/>
    <col min="6" max="8" width="8.140625" style="376" bestFit="1" customWidth="1"/>
    <col min="9" max="9" width="7.140625" style="376" bestFit="1" customWidth="1"/>
    <col min="10" max="10" width="8.140625" style="376" bestFit="1" customWidth="1"/>
    <col min="11" max="11" width="7.140625" style="376" bestFit="1" customWidth="1"/>
    <col min="12" max="12" width="9.7109375" style="376" bestFit="1" customWidth="1"/>
    <col min="13" max="13" width="9.7109375" style="376" customWidth="1"/>
    <col min="14" max="14" width="8.140625" style="376" bestFit="1" customWidth="1"/>
    <col min="15" max="15" width="9.140625" style="376" customWidth="1"/>
    <col min="16" max="16" width="8.140625" style="376" bestFit="1" customWidth="1"/>
    <col min="17" max="17" width="9.140625" style="376" bestFit="1" customWidth="1"/>
    <col min="18" max="18" width="9.140625" style="376"/>
    <col min="19" max="19" width="8" style="376" customWidth="1"/>
    <col min="20" max="20" width="8.140625" style="376" bestFit="1" customWidth="1" collapsed="1"/>
    <col min="21" max="21" width="9.7109375" style="376" customWidth="1"/>
    <col min="22" max="22" width="9.7109375" style="376" bestFit="1" customWidth="1"/>
    <col min="23" max="23" width="3.7109375" style="376" customWidth="1"/>
    <col min="24" max="16384" width="9.140625" style="376"/>
  </cols>
  <sheetData>
    <row r="1" spans="1:23" x14ac:dyDescent="0.2">
      <c r="B1" s="18" t="s">
        <v>165</v>
      </c>
      <c r="C1" s="375" t="s">
        <v>180</v>
      </c>
    </row>
    <row r="2" spans="1:23" ht="14.25" x14ac:dyDescent="0.2">
      <c r="B2" s="377" t="s">
        <v>188</v>
      </c>
      <c r="C2" s="378" t="s">
        <v>175</v>
      </c>
    </row>
    <row r="3" spans="1:23" ht="15" x14ac:dyDescent="0.25">
      <c r="B3" s="379"/>
      <c r="C3" s="380" t="s">
        <v>186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W3" s="435" t="s">
        <v>8</v>
      </c>
    </row>
    <row r="4" spans="1:23" ht="8.25" customHeight="1" x14ac:dyDescent="0.2">
      <c r="W4" s="435"/>
    </row>
    <row r="5" spans="1:23" s="392" customFormat="1" ht="33.75" x14ac:dyDescent="0.2">
      <c r="A5" s="398" t="s">
        <v>179</v>
      </c>
      <c r="B5" s="398" t="s">
        <v>178</v>
      </c>
      <c r="C5" s="398" t="s">
        <v>35</v>
      </c>
      <c r="D5" s="398" t="s">
        <v>82</v>
      </c>
      <c r="E5" s="398" t="s">
        <v>212</v>
      </c>
      <c r="F5" s="398" t="s">
        <v>213</v>
      </c>
      <c r="G5" s="398" t="s">
        <v>214</v>
      </c>
      <c r="H5" s="398" t="s">
        <v>215</v>
      </c>
      <c r="I5" s="398" t="s">
        <v>216</v>
      </c>
      <c r="J5" s="398" t="s">
        <v>167</v>
      </c>
      <c r="K5" s="398" t="s">
        <v>168</v>
      </c>
      <c r="L5" s="398" t="s">
        <v>10</v>
      </c>
      <c r="M5" s="398" t="s">
        <v>169</v>
      </c>
      <c r="N5" s="398" t="s">
        <v>170</v>
      </c>
      <c r="O5" s="398" t="s">
        <v>171</v>
      </c>
      <c r="P5" s="398" t="s">
        <v>172</v>
      </c>
      <c r="Q5" s="398" t="s">
        <v>11</v>
      </c>
      <c r="R5" s="399" t="s">
        <v>86</v>
      </c>
      <c r="S5" s="399" t="s">
        <v>176</v>
      </c>
      <c r="T5" s="398" t="s">
        <v>174</v>
      </c>
      <c r="U5" s="398" t="s">
        <v>177</v>
      </c>
      <c r="V5" s="398" t="s">
        <v>173</v>
      </c>
      <c r="W5" s="435"/>
    </row>
    <row r="6" spans="1:23" s="395" customFormat="1" ht="24" customHeight="1" x14ac:dyDescent="0.2">
      <c r="A6" s="383"/>
      <c r="B6" s="384" t="s">
        <v>71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>
        <v>102000</v>
      </c>
      <c r="O6" s="385"/>
      <c r="P6" s="385"/>
      <c r="Q6" s="385"/>
      <c r="R6" s="385">
        <v>1000000</v>
      </c>
      <c r="S6" s="385"/>
      <c r="T6" s="386"/>
      <c r="U6" s="385"/>
      <c r="V6" s="385">
        <v>-1102000</v>
      </c>
      <c r="W6" s="385">
        <v>0</v>
      </c>
    </row>
    <row r="7" spans="1:23" s="395" customFormat="1" ht="27.75" customHeight="1" x14ac:dyDescent="0.2">
      <c r="A7" s="383">
        <v>1</v>
      </c>
      <c r="B7" s="384" t="s">
        <v>217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>
        <v>563910</v>
      </c>
      <c r="O7" s="385"/>
      <c r="P7" s="385"/>
      <c r="Q7" s="385"/>
      <c r="R7" s="385"/>
      <c r="S7" s="385"/>
      <c r="T7" s="385">
        <v>-563910</v>
      </c>
      <c r="U7" s="385"/>
      <c r="V7" s="385"/>
      <c r="W7" s="385">
        <v>0</v>
      </c>
    </row>
    <row r="8" spans="1:23" s="395" customFormat="1" ht="24" customHeight="1" x14ac:dyDescent="0.2">
      <c r="A8" s="383">
        <v>2</v>
      </c>
      <c r="B8" s="384" t="s">
        <v>145</v>
      </c>
      <c r="C8" s="385"/>
      <c r="D8" s="385"/>
      <c r="E8" s="385">
        <v>77996</v>
      </c>
      <c r="F8" s="385">
        <v>100958.00000000001</v>
      </c>
      <c r="G8" s="385">
        <v>218740.2</v>
      </c>
      <c r="H8" s="385">
        <v>95079.3</v>
      </c>
      <c r="I8" s="385">
        <v>88473.5</v>
      </c>
      <c r="J8" s="385"/>
      <c r="K8" s="385"/>
      <c r="L8" s="385"/>
      <c r="M8" s="385"/>
      <c r="N8" s="385">
        <v>-581247</v>
      </c>
      <c r="O8" s="385"/>
      <c r="P8" s="385"/>
      <c r="Q8" s="385"/>
      <c r="R8" s="385"/>
      <c r="S8" s="385"/>
      <c r="T8" s="386"/>
      <c r="U8" s="385"/>
      <c r="V8" s="385"/>
      <c r="W8" s="385">
        <v>0</v>
      </c>
    </row>
    <row r="9" spans="1:23" s="395" customFormat="1" ht="28.5" customHeight="1" x14ac:dyDescent="0.2">
      <c r="A9" s="383">
        <v>3</v>
      </c>
      <c r="B9" s="384" t="s">
        <v>106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</row>
    <row r="10" spans="1:23" s="395" customFormat="1" ht="28.5" customHeight="1" x14ac:dyDescent="0.2">
      <c r="A10" s="383">
        <v>4</v>
      </c>
      <c r="B10" s="384" t="s">
        <v>187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5"/>
      <c r="V10" s="385"/>
      <c r="W10" s="385"/>
    </row>
    <row r="11" spans="1:23" s="395" customFormat="1" ht="25.5" customHeight="1" x14ac:dyDescent="0.2">
      <c r="A11" s="383">
        <v>5</v>
      </c>
      <c r="B11" s="384" t="s">
        <v>183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5"/>
      <c r="V11" s="385"/>
      <c r="W11" s="385"/>
    </row>
    <row r="12" spans="1:23" s="395" customFormat="1" ht="24" customHeight="1" x14ac:dyDescent="0.2">
      <c r="A12" s="383">
        <v>6</v>
      </c>
      <c r="B12" s="384" t="s">
        <v>184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</row>
    <row r="13" spans="1:23" s="395" customFormat="1" ht="24" customHeight="1" x14ac:dyDescent="0.2">
      <c r="A13" s="383">
        <v>7</v>
      </c>
      <c r="B13" s="384" t="s">
        <v>185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5"/>
      <c r="V13" s="385"/>
      <c r="W13" s="385"/>
    </row>
    <row r="14" spans="1:23" s="395" customFormat="1" ht="24" customHeight="1" x14ac:dyDescent="0.2">
      <c r="A14" s="383">
        <v>8</v>
      </c>
      <c r="B14" s="384" t="s">
        <v>218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</row>
    <row r="15" spans="1:23" s="395" customFormat="1" ht="33" customHeight="1" x14ac:dyDescent="0.2">
      <c r="A15" s="383">
        <v>9</v>
      </c>
      <c r="B15" s="384" t="s">
        <v>96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</row>
    <row r="16" spans="1:23" s="395" customFormat="1" ht="24" customHeight="1" x14ac:dyDescent="0.2">
      <c r="A16" s="383">
        <v>10</v>
      </c>
      <c r="B16" s="384" t="s">
        <v>83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5"/>
      <c r="V16" s="385"/>
      <c r="W16" s="385"/>
    </row>
    <row r="17" spans="1:23" s="395" customFormat="1" ht="24" customHeight="1" x14ac:dyDescent="0.2">
      <c r="A17" s="383">
        <v>11</v>
      </c>
      <c r="B17" s="384" t="s">
        <v>84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7"/>
      <c r="Q17" s="385"/>
      <c r="R17" s="385"/>
      <c r="S17" s="385"/>
      <c r="T17" s="386"/>
      <c r="U17" s="385"/>
      <c r="V17" s="385"/>
      <c r="W17" s="385"/>
    </row>
    <row r="18" spans="1:23" s="395" customFormat="1" ht="24" customHeight="1" x14ac:dyDescent="0.2">
      <c r="A18" s="383">
        <v>12</v>
      </c>
      <c r="B18" s="384" t="s">
        <v>85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5"/>
      <c r="V18" s="385"/>
      <c r="W18" s="385"/>
    </row>
    <row r="19" spans="1:23" s="395" customFormat="1" ht="24" customHeight="1" x14ac:dyDescent="0.2">
      <c r="A19" s="383">
        <v>13</v>
      </c>
      <c r="B19" s="384" t="s">
        <v>99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7"/>
      <c r="O19" s="385"/>
      <c r="P19" s="385"/>
      <c r="Q19" s="385"/>
      <c r="R19" s="385"/>
      <c r="S19" s="385"/>
      <c r="T19" s="386"/>
      <c r="U19" s="385"/>
      <c r="V19" s="385"/>
      <c r="W19" s="385"/>
    </row>
    <row r="20" spans="1:23" s="395" customFormat="1" ht="24" customHeight="1" x14ac:dyDescent="0.2">
      <c r="A20" s="383"/>
      <c r="B20" s="384" t="s">
        <v>100</v>
      </c>
      <c r="C20" s="385"/>
      <c r="D20" s="385"/>
      <c r="E20" s="385"/>
      <c r="F20" s="385"/>
      <c r="G20" s="385"/>
      <c r="H20" s="385"/>
      <c r="I20" s="385"/>
      <c r="J20" s="400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</row>
    <row r="21" spans="1:23" s="395" customFormat="1" ht="24" customHeight="1" x14ac:dyDescent="0.2">
      <c r="A21" s="383">
        <v>14</v>
      </c>
      <c r="B21" s="384" t="s">
        <v>81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</row>
    <row r="22" spans="1:23" s="395" customFormat="1" ht="24" customHeight="1" x14ac:dyDescent="0.2">
      <c r="A22" s="383">
        <v>15</v>
      </c>
      <c r="B22" s="384" t="s">
        <v>87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</row>
    <row r="23" spans="1:23" s="397" customFormat="1" ht="2.25" customHeight="1" x14ac:dyDescent="0.2">
      <c r="A23" s="393"/>
      <c r="B23" s="396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4"/>
    </row>
    <row r="24" spans="1:23" x14ac:dyDescent="0.2">
      <c r="B24" s="389" t="s">
        <v>146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88"/>
    </row>
    <row r="25" spans="1:23" x14ac:dyDescent="0.2"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</row>
    <row r="26" spans="1:23" x14ac:dyDescent="0.2"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</row>
    <row r="27" spans="1:23" x14ac:dyDescent="0.2"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</row>
    <row r="28" spans="1:23" x14ac:dyDescent="0.2"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</row>
    <row r="29" spans="1:23" x14ac:dyDescent="0.2"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</row>
    <row r="30" spans="1:23" x14ac:dyDescent="0.2"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</row>
    <row r="31" spans="1:23" x14ac:dyDescent="0.2"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</row>
    <row r="32" spans="1:23" x14ac:dyDescent="0.2"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</row>
    <row r="33" spans="3:23" x14ac:dyDescent="0.2"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</row>
    <row r="34" spans="3:23" x14ac:dyDescent="0.2"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</row>
    <row r="35" spans="3:23" x14ac:dyDescent="0.2"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</row>
    <row r="36" spans="3:23" x14ac:dyDescent="0.2"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</row>
  </sheetData>
  <sheetProtection formatColumns="0" formatRows="0"/>
  <mergeCells count="1">
    <mergeCell ref="W3:W5"/>
  </mergeCells>
  <pageMargins left="0" right="0" top="0.98425196850393704" bottom="0" header="0.59055118110236227" footer="0"/>
  <pageSetup scale="66" orientation="landscape" r:id="rId1"/>
  <headerFooter>
    <oddFooter xml:space="preserve">&amp;LContabilidad de Costos&amp;RPreparado por: MA y CPC Irma Damián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INV (2)</vt:lpstr>
      <vt:lpstr>MO (2)</vt:lpstr>
      <vt:lpstr>CIF (2)</vt:lpstr>
      <vt:lpstr>variac</vt:lpstr>
      <vt:lpstr>hoja d ordenes (2)</vt:lpstr>
      <vt:lpstr>Cs prim  (2)</vt:lpstr>
      <vt:lpstr>Edo del Cs &amp; Result (2)</vt:lpstr>
      <vt:lpstr>Mayor Tab2 (2)</vt:lpstr>
    </vt:vector>
  </TitlesOfParts>
  <Manager>irma.damian@gmail.com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VALUACION D'INVENTARIO ART.TERM</dc:title>
  <dc:creator>CPC Irma Damián</dc:creator>
  <dc:description>EJEMPLOS DE M.P.
EJEMPLOS DE NOMINA
EJEMPLOS DE PRORRATEO</dc:description>
  <cp:lastModifiedBy>Irma Damián</cp:lastModifiedBy>
  <cp:lastPrinted>2011-07-30T04:39:58Z</cp:lastPrinted>
  <dcterms:created xsi:type="dcterms:W3CDTF">2007-02-19T16:30:22Z</dcterms:created>
  <dcterms:modified xsi:type="dcterms:W3CDTF">2011-09-26T01:34:05Z</dcterms:modified>
</cp:coreProperties>
</file>